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activeTab="9"/>
  </bookViews>
  <sheets>
    <sheet name="主要经济指标" sheetId="1" r:id="rId1"/>
    <sheet name="GDP" sheetId="2" r:id="rId2"/>
    <sheet name="农业" sheetId="3" r:id="rId3"/>
    <sheet name="规模工业生产主要分类" sheetId="4" r:id="rId4"/>
    <sheet name="主要产业" sheetId="5" r:id="rId5"/>
    <sheet name="分县市区园区工业" sheetId="6" r:id="rId6"/>
    <sheet name="用电量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财政金融" sheetId="12" r:id="rId12"/>
    <sheet name="人民生活和物价1" sheetId="13" r:id="rId13"/>
    <sheet name="调查单位" sheetId="14" r:id="rId14"/>
    <sheet name="县市1" sheetId="15" r:id="rId15"/>
    <sheet name="县市2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<sst xmlns="http://schemas.openxmlformats.org/spreadsheetml/2006/main" count="566" uniqueCount="337">
  <si>
    <t>%</t>
  </si>
  <si>
    <t>单 位</t>
  </si>
  <si>
    <t>总量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</si>
  <si>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</si>
  <si>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</si>
  <si>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</si>
  <si>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</si>
  <si>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</si>
  <si>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</si>
  <si>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</si>
  <si>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</si>
  <si>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</si>
  <si>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</si>
  <si>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</si>
  <si>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</si>
  <si>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</si>
  <si>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</si>
  <si>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</si>
  <si>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</si>
  <si>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</si>
  <si>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</si>
  <si>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</si>
  <si>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</si>
  <si>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</si>
  <si>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</si>
  <si>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</si>
  <si>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</si>
  <si>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</si>
  <si>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</si>
  <si>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</si>
  <si>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</si>
  <si>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</si>
  <si>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</si>
  <si>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</si>
  <si>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</si>
  <si>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</si>
  <si>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</si>
  <si>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</si>
  <si>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</si>
  <si>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</si>
  <si>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</si>
  <si>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</si>
  <si>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</si>
  <si>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</si>
  <si>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</si>
  <si>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</si>
  <si>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</si>
  <si>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</si>
  <si>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</si>
  <si>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</si>
  <si>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</si>
  <si>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</si>
  <si>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</si>
  <si>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</si>
  <si>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</si>
  <si>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</si>
  <si>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</si>
  <si>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</si>
  <si>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</si>
  <si>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</si>
  <si>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</si>
  <si>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</si>
  <si>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</si>
  <si>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</si>
  <si>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</si>
  <si>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</si>
  <si>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</si>
  <si>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</si>
  <si>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</si>
  <si>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</si>
  <si>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</si>
  <si>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</si>
  <si>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</si>
  <si>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</si>
  <si>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</si>
  <si>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</si>
  <si>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</si>
  <si>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</si>
  <si>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</si>
  <si>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</si>
  <si>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</si>
  <si>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</si>
  <si>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</si>
  <si>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</si>
  <si>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</si>
  <si>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</si>
  <si>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</si>
  <si>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</si>
  <si>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</si>
  <si>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</si>
  <si>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</si>
  <si>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</si>
  <si>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</si>
  <si>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</si>
  <si>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</si>
  <si>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</si>
  <si>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</si>
  <si>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</si>
  <si>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</si>
  <si>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</si>
  <si>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</si>
  <si>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</si>
  <si>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</si>
  <si>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</si>
  <si>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</si>
  <si>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</si>
  <si>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</si>
  <si>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</si>
  <si>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</si>
  <si>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</si>
  <si>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</si>
  <si>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</si>
  <si>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</si>
  <si>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</si>
  <si>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</si>
  <si>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</si>
  <si>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</si>
  <si>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</si>
  <si>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</si>
  <si>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</si>
  <si>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</si>
  <si>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</si>
  <si>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</si>
  <si>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</si>
  <si>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</si>
  <si>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</si>
  <si>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</si>
  <si>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</si>
  <si>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</si>
  <si>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</si>
  <si>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</si>
  <si>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</si>
  <si>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</si>
  <si>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</si>
  <si>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</si>
  <si>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</si>
  <si>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</si>
  <si>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</si>
  <si>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</si>
  <si>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</si>
  <si>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</si>
  <si>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</si>
  <si>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</si>
  <si>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</si>
  <si>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</si>
  <si>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</si>
  <si>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</si>
  <si>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</si>
  <si>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</si>
  <si>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</si>
  <si>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</si>
  <si>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</si>
  <si>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</si>
  <si>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</si>
  <si>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其中：税收收入</t>
  </si>
  <si>
    <t xml:space="preserve">          非税收入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</si>
  <si>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</si>
  <si>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</si>
  <si>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</si>
  <si>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</si>
  <si>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</si>
  <si>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</si>
  <si>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</si>
  <si>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</si>
  <si>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</si>
  <si>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</si>
  <si>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</si>
  <si>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</si>
  <si>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</si>
  <si>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</si>
  <si>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</si>
  <si>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</si>
  <si>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</si>
  <si>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</si>
  <si>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</si>
  <si>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</si>
  <si>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</si>
  <si>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</si>
  <si>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</si>
  <si>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</si>
  <si>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</si>
  <si>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</si>
  <si>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 xml:space="preserve">    食品烟酒类</t>
  </si>
  <si>
    <t xml:space="preserve">    衣着类   </t>
  </si>
  <si>
    <t>岳阳高新技术产业园区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</si>
  <si>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</si>
  <si>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</si>
  <si>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</si>
  <si>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</si>
  <si>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</si>
  <si>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</si>
  <si>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</si>
  <si>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t xml:space="preserve">   一般公共预算地方收入</t>
  </si>
  <si>
    <t>城陵矶新港区</t>
  </si>
  <si>
    <t>电子信息制造业</t>
  </si>
  <si>
    <t>主要指标</t>
  </si>
  <si>
    <t>亿千瓦时</t>
  </si>
  <si>
    <t xml:space="preserve">  工业用电量</t>
  </si>
  <si>
    <t xml:space="preserve">  住户存款余额</t>
  </si>
  <si>
    <t>产业投资</t>
  </si>
  <si>
    <t>增幅</t>
  </si>
  <si>
    <t>排位</t>
  </si>
  <si>
    <t>申报数</t>
  </si>
  <si>
    <t>其中：工业</t>
  </si>
  <si>
    <t>新增“四上”单位</t>
  </si>
  <si>
    <t>地区生产总值</t>
  </si>
  <si>
    <t>-</t>
  </si>
  <si>
    <t>指    标</t>
  </si>
  <si>
    <t>增速    
(%)</t>
  </si>
  <si>
    <t>排名</t>
  </si>
  <si>
    <t>绝对额
（元）</t>
  </si>
  <si>
    <t>GDP</t>
  </si>
  <si>
    <t>总量</t>
  </si>
  <si>
    <t>排位</t>
  </si>
  <si>
    <t>—</t>
  </si>
  <si>
    <t>地区生产总值</t>
  </si>
  <si>
    <t>单位</t>
  </si>
  <si>
    <t xml:space="preserve">  第一产业</t>
  </si>
  <si>
    <t xml:space="preserve">  第二产业</t>
  </si>
  <si>
    <t xml:space="preserve">    #工业</t>
  </si>
  <si>
    <t xml:space="preserve">     建筑业</t>
  </si>
  <si>
    <t xml:space="preserve">  第三产业</t>
  </si>
  <si>
    <t xml:space="preserve">    #批发和零售业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</si>
  <si>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</si>
  <si>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</si>
  <si>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</si>
  <si>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</si>
  <si>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营利性服务业</t>
  </si>
  <si>
    <t xml:space="preserve">     非营利性服务业</t>
  </si>
  <si>
    <t>六、固定资产投资项目</t>
  </si>
  <si>
    <t>调查单位</t>
  </si>
  <si>
    <t>指标</t>
  </si>
  <si>
    <t>一、新登记市场主体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</si>
  <si>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</si>
  <si>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</si>
  <si>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</si>
  <si>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</si>
  <si>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</si>
  <si>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</si>
  <si>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</si>
  <si>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</si>
  <si>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家</t>
  </si>
  <si>
    <t xml:space="preserve">   外资企业</t>
  </si>
  <si>
    <t xml:space="preserve">   内资企业</t>
  </si>
  <si>
    <t>增幅(%)</t>
  </si>
  <si>
    <t>增幅（%）</t>
  </si>
  <si>
    <t>总量</t>
  </si>
  <si>
    <t xml:space="preserve">  房地产投资</t>
  </si>
  <si>
    <t>地区生产总值GDP</t>
  </si>
  <si>
    <t xml:space="preserve">  产业投资</t>
  </si>
  <si>
    <t xml:space="preserve">   工业投资</t>
  </si>
  <si>
    <t>增幅(%)</t>
  </si>
  <si>
    <r>
      <t xml:space="preserve">指 </t>
    </r>
    <r>
      <rPr>
        <b/>
        <sz val="14"/>
        <rFont val="宋体"/>
        <family val="0"/>
      </rPr>
      <t xml:space="preserve">   标</t>
    </r>
  </si>
  <si>
    <r>
      <t xml:space="preserve"> 指</t>
    </r>
    <r>
      <rPr>
        <b/>
        <sz val="14"/>
        <rFont val="宋体"/>
        <family val="0"/>
      </rPr>
      <t xml:space="preserve">    标</t>
    </r>
  </si>
  <si>
    <r>
      <t>2</t>
    </r>
    <r>
      <rPr>
        <b/>
        <sz val="14"/>
        <rFont val="宋体"/>
        <family val="0"/>
      </rPr>
      <t>.旅游经济</t>
    </r>
  </si>
  <si>
    <r>
      <t xml:space="preserve">        “上划</t>
    </r>
    <r>
      <rPr>
        <sz val="14"/>
        <rFont val="宋体"/>
        <family val="0"/>
      </rPr>
      <t>中央”收入</t>
    </r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</si>
  <si>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</si>
  <si>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</si>
  <si>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</si>
  <si>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</si>
  <si>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</si>
  <si>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</si>
  <si>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增幅（%）</t>
  </si>
  <si>
    <t>指标</t>
  </si>
  <si>
    <t>一般公共预算收入</t>
  </si>
  <si>
    <t>一般公共预算支出</t>
  </si>
  <si>
    <t xml:space="preserve"> 旅游总人数</t>
  </si>
  <si>
    <t xml:space="preserve"> 入境总人数</t>
  </si>
  <si>
    <t xml:space="preserve"> 旅游总收入</t>
  </si>
  <si>
    <t xml:space="preserve"> 旅游创汇</t>
  </si>
  <si>
    <t>注：以上数据由市电业局提供。客户服务中心含岳阳楼区、经济技术开发区、南湖新区及部分企业数据。</t>
  </si>
  <si>
    <t>——</t>
  </si>
  <si>
    <t>——</t>
  </si>
  <si>
    <t>注：以上部分数据由市市场监督管理局提供。</t>
  </si>
  <si>
    <t>排名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</si>
  <si>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</si>
  <si>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</si>
  <si>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</si>
  <si>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</si>
  <si>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</si>
  <si>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</si>
  <si>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万美元</t>
  </si>
  <si>
    <t>人次</t>
  </si>
  <si>
    <t>总量（亿元）</t>
  </si>
  <si>
    <t>农业产值</t>
  </si>
  <si>
    <t>林业产值</t>
  </si>
  <si>
    <t>牧业产值</t>
  </si>
  <si>
    <t>渔业产值</t>
  </si>
  <si>
    <t>农林牧渔专业及辅助性活动产值</t>
  </si>
  <si>
    <t xml:space="preserve">    #农林牧渔业</t>
  </si>
  <si>
    <t>第一产业</t>
  </si>
  <si>
    <t>第二产业</t>
  </si>
  <si>
    <t>第三产业</t>
  </si>
  <si>
    <t>增速</t>
  </si>
  <si>
    <t xml:space="preserve">  其中：区本级</t>
  </si>
  <si>
    <t>经济开发区</t>
  </si>
  <si>
    <t>城陵矶新港区</t>
  </si>
  <si>
    <t>岳阳市</t>
  </si>
  <si>
    <t>单位：亿元、%</t>
  </si>
  <si>
    <t>万美元</t>
  </si>
  <si>
    <t>建筑业总产值</t>
  </si>
  <si>
    <t>农林牧渔业总产值</t>
  </si>
  <si>
    <t>全体居民人均可支配收入</t>
  </si>
  <si>
    <t>1-6月岳阳市主要经济指标完成情况表</t>
  </si>
  <si>
    <r>
      <t>1-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</si>
  <si>
    <r>
      <t>2021年1—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月岳阳市各县（市）区主要经济指标（一）</t>
    </r>
  </si>
  <si>
    <r>
      <t>2021年1—</t>
    </r>
    <r>
      <rPr>
        <b/>
        <sz val="24"/>
        <rFont val="宋体"/>
        <family val="0"/>
      </rPr>
      <t>6月岳阳市各县（市）区主要经济指标</t>
    </r>
  </si>
  <si>
    <t xml:space="preserve">一般公共预算地方收入     </t>
  </si>
  <si>
    <t>一般公共预算地方税收收入</t>
  </si>
  <si>
    <r>
      <t>注：云溪区区本级规模以上工业增速为</t>
    </r>
    <r>
      <rPr>
        <sz val="12"/>
        <rFont val="宋体"/>
        <family val="0"/>
      </rPr>
      <t>12</t>
    </r>
    <r>
      <rPr>
        <sz val="12"/>
        <rFont val="宋体"/>
        <family val="0"/>
      </rPr>
      <t>%。</t>
    </r>
  </si>
  <si>
    <t>注：以上部分数据由国家统计局岳阳调查队和市农业农村局提供。</t>
  </si>
  <si>
    <t>农业经济</t>
  </si>
  <si>
    <t>单位</t>
  </si>
  <si>
    <t>增幅(%)</t>
  </si>
  <si>
    <t>一、农林牧渔业总产值</t>
  </si>
  <si>
    <t>亿元</t>
  </si>
  <si>
    <t>二、农作物播种面积</t>
  </si>
  <si>
    <t xml:space="preserve">  粮食</t>
  </si>
  <si>
    <t>万亩</t>
  </si>
  <si>
    <t xml:space="preserve">  蔬菜及食用菌</t>
  </si>
  <si>
    <t xml:space="preserve">  油菜籽</t>
  </si>
  <si>
    <t>三、主要农产品产量</t>
  </si>
  <si>
    <t>万吨</t>
  </si>
  <si>
    <t xml:space="preserve">  茶叶</t>
  </si>
  <si>
    <t>吨</t>
  </si>
  <si>
    <t xml:space="preserve">  水果</t>
  </si>
  <si>
    <t xml:space="preserve">  生猪出栏</t>
  </si>
  <si>
    <t>万头</t>
  </si>
  <si>
    <t xml:space="preserve">  牛出栏</t>
  </si>
  <si>
    <t xml:space="preserve">  羊出栏</t>
  </si>
  <si>
    <t xml:space="preserve">  家禽出栏</t>
  </si>
  <si>
    <t>万羽</t>
  </si>
  <si>
    <t xml:space="preserve">  水产品</t>
  </si>
  <si>
    <t>一般公共预算地方收入</t>
  </si>
  <si>
    <t xml:space="preserve">  地方税收收入</t>
  </si>
  <si>
    <t>规模以上服务业主营业务收入（1-5月）</t>
  </si>
  <si>
    <t>实际使用外资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</si>
</sst>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  <numFmt numFmtId="200" formatCode="0.000000000_ "/>
    <numFmt numFmtId="201" formatCode="0.0000_ "/>
    <numFmt numFmtId="202" formatCode="0.00000000"/>
    <numFmt numFmtId="203" formatCode="0.0000000"/>
  </numFmts>
  <fonts count="7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20"/>
      <name val="Times New Roman"/>
      <family val="1"/>
    </font>
    <font>
      <sz val="16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6"/>
      <color theme="1"/>
      <name val="黑体"/>
      <family val="3"/>
    </font>
    <font>
      <b/>
      <sz val="2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67" fillId="24" borderId="0" applyNumberFormat="0" applyBorder="0" applyAlignment="0" applyProtection="0"/>
    <xf numFmtId="0" fontId="68" fillId="22" borderId="8" applyNumberFormat="0" applyAlignment="0" applyProtection="0"/>
    <xf numFmtId="0" fontId="69" fillId="25" borderId="5" applyNumberFormat="0" applyAlignment="0" applyProtection="0"/>
    <xf numFmtId="0" fontId="2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8" fillId="32" borderId="9" applyNumberFormat="0" applyFont="0" applyAlignment="0" applyProtection="0"/>
  </cellStyleXfs>
  <cellXfs count="3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0" xfId="50" applyFont="1">
      <alignment/>
      <protection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9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182" fontId="71" fillId="0" borderId="12" xfId="0" applyNumberFormat="1" applyFont="1" applyBorder="1" applyAlignment="1">
      <alignment horizontal="center" vertical="center" wrapText="1"/>
    </xf>
    <xf numFmtId="182" fontId="71" fillId="0" borderId="13" xfId="0" applyNumberFormat="1" applyFont="1" applyBorder="1" applyAlignment="1">
      <alignment horizontal="center" vertical="center" wrapText="1"/>
    </xf>
    <xf numFmtId="178" fontId="16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72" fillId="0" borderId="0" xfId="0" applyFont="1" applyAlignment="1">
      <alignment vertical="center"/>
    </xf>
    <xf numFmtId="0" fontId="18" fillId="0" borderId="0" xfId="0" applyFont="1" applyAlignment="1">
      <alignment/>
    </xf>
    <xf numFmtId="180" fontId="18" fillId="0" borderId="0" xfId="0" applyNumberFormat="1" applyFont="1" applyAlignment="1">
      <alignment/>
    </xf>
    <xf numFmtId="0" fontId="70" fillId="0" borderId="0" xfId="0" applyFont="1" applyAlignment="1">
      <alignment/>
    </xf>
    <xf numFmtId="0" fontId="73" fillId="0" borderId="0" xfId="0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center" vertical="center"/>
    </xf>
    <xf numFmtId="180" fontId="71" fillId="33" borderId="13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/>
    </xf>
    <xf numFmtId="185" fontId="71" fillId="33" borderId="12" xfId="0" applyNumberFormat="1" applyFont="1" applyFill="1" applyBorder="1" applyAlignment="1">
      <alignment horizontal="center" vertical="center"/>
    </xf>
    <xf numFmtId="185" fontId="71" fillId="33" borderId="10" xfId="0" applyNumberFormat="1" applyFont="1" applyFill="1" applyBorder="1" applyAlignment="1">
      <alignment horizontal="center" vertical="center"/>
    </xf>
    <xf numFmtId="180" fontId="71" fillId="33" borderId="13" xfId="0" applyNumberFormat="1" applyFont="1" applyFill="1" applyBorder="1" applyAlignment="1">
      <alignment horizontal="center" vertical="center"/>
    </xf>
    <xf numFmtId="180" fontId="70" fillId="0" borderId="0" xfId="0" applyNumberFormat="1" applyFont="1" applyAlignment="1">
      <alignment/>
    </xf>
    <xf numFmtId="0" fontId="17" fillId="0" borderId="0" xfId="0" applyFont="1" applyAlignment="1">
      <alignment/>
    </xf>
    <xf numFmtId="0" fontId="7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7" fillId="33" borderId="0" xfId="0" applyFont="1" applyFill="1" applyAlignment="1">
      <alignment/>
    </xf>
    <xf numFmtId="0" fontId="0" fillId="0" borderId="0" xfId="0" applyAlignment="1">
      <alignment vertical="center"/>
    </xf>
    <xf numFmtId="0" fontId="26" fillId="0" borderId="0" xfId="50" applyFont="1" applyBorder="1" applyAlignment="1">
      <alignment horizontal="center" vertical="center"/>
      <protection/>
    </xf>
    <xf numFmtId="0" fontId="27" fillId="0" borderId="10" xfId="50" applyFont="1" applyBorder="1" applyAlignment="1">
      <alignment horizontal="center" vertical="center"/>
      <protection/>
    </xf>
    <xf numFmtId="0" fontId="27" fillId="0" borderId="12" xfId="50" applyFont="1" applyBorder="1" applyAlignment="1">
      <alignment horizontal="center" vertical="center"/>
      <protection/>
    </xf>
    <xf numFmtId="184" fontId="27" fillId="0" borderId="12" xfId="50" applyNumberFormat="1" applyFont="1" applyBorder="1" applyAlignment="1">
      <alignment horizontal="center" vertical="center" wrapText="1"/>
      <protection/>
    </xf>
    <xf numFmtId="178" fontId="71" fillId="0" borderId="12" xfId="0" applyNumberFormat="1" applyFont="1" applyFill="1" applyBorder="1" applyAlignment="1">
      <alignment horizontal="center" vertical="center" wrapText="1"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Fill="1" applyBorder="1" applyAlignment="1">
      <alignment vertical="center"/>
      <protection/>
    </xf>
    <xf numFmtId="2" fontId="11" fillId="0" borderId="12" xfId="50" applyNumberFormat="1" applyFont="1" applyBorder="1" applyAlignment="1">
      <alignment horizontal="center" vertical="center"/>
      <protection/>
    </xf>
    <xf numFmtId="182" fontId="7" fillId="0" borderId="12" xfId="0" applyNumberFormat="1" applyFont="1" applyBorder="1" applyAlignment="1">
      <alignment horizontal="center" vertical="center" wrapText="1"/>
    </xf>
    <xf numFmtId="178" fontId="71" fillId="0" borderId="12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78" fontId="26" fillId="0" borderId="0" xfId="50" applyNumberFormat="1" applyFont="1" applyBorder="1" applyAlignment="1">
      <alignment horizontal="center" vertical="center"/>
      <protection/>
    </xf>
    <xf numFmtId="178" fontId="11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1" fillId="0" borderId="0" xfId="50" applyFont="1" applyAlignment="1">
      <alignment horizontal="center"/>
      <protection/>
    </xf>
    <xf numFmtId="0" fontId="28" fillId="0" borderId="12" xfId="55" applyFont="1" applyFill="1" applyBorder="1" applyAlignment="1">
      <alignment horizontal="center" vertical="center" wrapText="1"/>
      <protection/>
    </xf>
    <xf numFmtId="0" fontId="28" fillId="0" borderId="12" xfId="16" applyFont="1" applyFill="1" applyBorder="1" applyAlignment="1">
      <alignment horizontal="center" vertical="center" wrapText="1"/>
      <protection/>
    </xf>
    <xf numFmtId="0" fontId="28" fillId="0" borderId="13" xfId="16" applyNumberFormat="1" applyFont="1" applyFill="1" applyBorder="1" applyAlignment="1">
      <alignment horizontal="center" vertical="center" wrapText="1"/>
      <protection/>
    </xf>
    <xf numFmtId="182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28" fillId="0" borderId="12" xfId="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50" applyFont="1">
      <alignment/>
      <protection/>
    </xf>
    <xf numFmtId="178" fontId="27" fillId="0" borderId="13" xfId="50" applyNumberFormat="1" applyFont="1" applyBorder="1" applyAlignment="1">
      <alignment horizontal="center" vertical="center" wrapText="1"/>
      <protection/>
    </xf>
    <xf numFmtId="0" fontId="0" fillId="0" borderId="0" xfId="50" applyFont="1" applyAlignment="1">
      <alignment horizontal="center"/>
      <protection/>
    </xf>
    <xf numFmtId="178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8" fontId="5" fillId="0" borderId="13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71" fillId="0" borderId="14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vertical="center"/>
    </xf>
    <xf numFmtId="0" fontId="13" fillId="0" borderId="0" xfId="0" applyFont="1" applyAlignment="1">
      <alignment/>
    </xf>
    <xf numFmtId="0" fontId="29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19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78" fontId="7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78" fontId="7" fillId="0" borderId="15" xfId="0" applyNumberFormat="1" applyFont="1" applyFill="1" applyBorder="1" applyAlignment="1">
      <alignment horizontal="right" vertical="center" wrapText="1"/>
    </xf>
    <xf numFmtId="182" fontId="7" fillId="0" borderId="18" xfId="0" applyNumberFormat="1" applyFont="1" applyFill="1" applyBorder="1" applyAlignment="1">
      <alignment horizontal="right" vertical="center" wrapText="1"/>
    </xf>
    <xf numFmtId="178" fontId="7" fillId="0" borderId="17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82" fontId="7" fillId="0" borderId="21" xfId="0" applyNumberFormat="1" applyFont="1" applyFill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 wrapText="1"/>
    </xf>
    <xf numFmtId="178" fontId="7" fillId="0" borderId="20" xfId="0" applyNumberFormat="1" applyFont="1" applyFill="1" applyBorder="1" applyAlignment="1">
      <alignment horizontal="right" vertical="center" wrapText="1"/>
    </xf>
    <xf numFmtId="0" fontId="73" fillId="34" borderId="0" xfId="0" applyFont="1" applyFill="1" applyBorder="1" applyAlignment="1">
      <alignment horizontal="right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 wrapText="1"/>
    </xf>
    <xf numFmtId="49" fontId="71" fillId="33" borderId="15" xfId="0" applyNumberFormat="1" applyFont="1" applyFill="1" applyBorder="1" applyAlignment="1">
      <alignment horizontal="left" vertical="center"/>
    </xf>
    <xf numFmtId="184" fontId="6" fillId="33" borderId="18" xfId="0" applyNumberFormat="1" applyFont="1" applyFill="1" applyBorder="1" applyAlignment="1">
      <alignment horizontal="right" vertical="center"/>
    </xf>
    <xf numFmtId="49" fontId="70" fillId="33" borderId="0" xfId="0" applyNumberFormat="1" applyFont="1" applyFill="1" applyBorder="1" applyAlignment="1">
      <alignment horizontal="left" vertical="center"/>
    </xf>
    <xf numFmtId="49" fontId="70" fillId="33" borderId="17" xfId="0" applyNumberFormat="1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71" fillId="33" borderId="12" xfId="0" applyFont="1" applyFill="1" applyBorder="1" applyAlignment="1">
      <alignment horizontal="center" vertical="center"/>
    </xf>
    <xf numFmtId="0" fontId="71" fillId="0" borderId="14" xfId="0" applyFont="1" applyBorder="1" applyAlignment="1">
      <alignment vertical="center"/>
    </xf>
    <xf numFmtId="0" fontId="71" fillId="0" borderId="16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48" applyFont="1" applyBorder="1" applyAlignment="1" applyProtection="1">
      <alignment horizontal="center" vertical="center"/>
      <protection locked="0"/>
    </xf>
    <xf numFmtId="0" fontId="73" fillId="0" borderId="0" xfId="48" applyFont="1" applyFill="1" applyBorder="1" applyProtection="1">
      <alignment/>
      <protection locked="0"/>
    </xf>
    <xf numFmtId="0" fontId="71" fillId="0" borderId="10" xfId="48" applyFont="1" applyBorder="1" applyAlignment="1" applyProtection="1">
      <alignment horizontal="center" vertical="center"/>
      <protection locked="0"/>
    </xf>
    <xf numFmtId="0" fontId="71" fillId="0" borderId="12" xfId="48" applyFont="1" applyFill="1" applyBorder="1" applyAlignment="1" applyProtection="1">
      <alignment horizontal="center" vertical="center"/>
      <protection locked="0"/>
    </xf>
    <xf numFmtId="0" fontId="71" fillId="0" borderId="13" xfId="48" applyFont="1" applyFill="1" applyBorder="1" applyAlignment="1" applyProtection="1">
      <alignment horizontal="center" vertical="center"/>
      <protection locked="0"/>
    </xf>
    <xf numFmtId="182" fontId="71" fillId="0" borderId="14" xfId="48" applyNumberFormat="1" applyFont="1" applyBorder="1" applyAlignment="1" applyProtection="1">
      <alignment horizontal="left" vertical="center" wrapText="1"/>
      <protection locked="0"/>
    </xf>
    <xf numFmtId="182" fontId="71" fillId="0" borderId="15" xfId="48" applyNumberFormat="1" applyFont="1" applyBorder="1" applyAlignment="1" applyProtection="1">
      <alignment horizontal="center" vertical="center" wrapText="1"/>
      <protection locked="0"/>
    </xf>
    <xf numFmtId="179" fontId="7" fillId="0" borderId="22" xfId="48" applyNumberFormat="1" applyFont="1" applyFill="1" applyBorder="1" applyAlignment="1" applyProtection="1">
      <alignment horizontal="right" vertical="center"/>
      <protection/>
    </xf>
    <xf numFmtId="178" fontId="7" fillId="0" borderId="15" xfId="48" applyNumberFormat="1" applyFont="1" applyFill="1" applyBorder="1" applyAlignment="1" applyProtection="1">
      <alignment horizontal="right" vertical="center"/>
      <protection/>
    </xf>
    <xf numFmtId="182" fontId="70" fillId="0" borderId="17" xfId="48" applyNumberFormat="1" applyFont="1" applyBorder="1" applyAlignment="1" applyProtection="1">
      <alignment vertical="center" wrapText="1"/>
      <protection locked="0"/>
    </xf>
    <xf numFmtId="182" fontId="70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23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0" fillId="0" borderId="17" xfId="48" applyNumberFormat="1" applyFont="1" applyBorder="1" applyAlignment="1" applyProtection="1">
      <alignment horizontal="center" vertical="center" wrapText="1"/>
      <protection locked="0"/>
    </xf>
    <xf numFmtId="182" fontId="70" fillId="0" borderId="19" xfId="48" applyNumberFormat="1" applyFont="1" applyBorder="1" applyAlignment="1" applyProtection="1">
      <alignment horizontal="center" vertical="center" wrapText="1"/>
      <protection locked="0"/>
    </xf>
    <xf numFmtId="182" fontId="70" fillId="0" borderId="20" xfId="48" applyNumberFormat="1" applyFont="1" applyBorder="1" applyAlignment="1" applyProtection="1">
      <alignment horizontal="center" vertical="center" wrapText="1"/>
      <protection locked="0"/>
    </xf>
    <xf numFmtId="179" fontId="6" fillId="0" borderId="24" xfId="48" applyNumberFormat="1" applyFont="1" applyFill="1" applyBorder="1" applyAlignment="1" applyProtection="1">
      <alignment horizontal="right" vertical="center"/>
      <protection/>
    </xf>
    <xf numFmtId="178" fontId="6" fillId="0" borderId="20" xfId="48" applyNumberFormat="1" applyFont="1" applyFill="1" applyBorder="1" applyAlignment="1" applyProtection="1">
      <alignment horizontal="right" vertical="center"/>
      <protection/>
    </xf>
    <xf numFmtId="182" fontId="6" fillId="0" borderId="23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0" fillId="33" borderId="17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horizontal="center" vertical="center"/>
    </xf>
    <xf numFmtId="179" fontId="6" fillId="0" borderId="23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0" fillId="33" borderId="20" xfId="0" applyFont="1" applyFill="1" applyBorder="1" applyAlignment="1">
      <alignment horizontal="center" vertical="center"/>
    </xf>
    <xf numFmtId="179" fontId="6" fillId="0" borderId="24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1" fillId="34" borderId="25" xfId="0" applyFont="1" applyFill="1" applyBorder="1" applyAlignment="1">
      <alignment horizontal="center" vertical="center" wrapText="1"/>
    </xf>
    <xf numFmtId="0" fontId="70" fillId="34" borderId="26" xfId="0" applyFont="1" applyFill="1" applyBorder="1" applyAlignment="1">
      <alignment horizontal="left" vertical="center" wrapText="1"/>
    </xf>
    <xf numFmtId="2" fontId="6" fillId="34" borderId="27" xfId="0" applyNumberFormat="1" applyFont="1" applyFill="1" applyBorder="1" applyAlignment="1">
      <alignment horizontal="right" vertical="center" wrapText="1"/>
    </xf>
    <xf numFmtId="184" fontId="6" fillId="34" borderId="15" xfId="0" applyNumberFormat="1" applyFont="1" applyFill="1" applyBorder="1" applyAlignment="1">
      <alignment horizontal="right" vertical="center" wrapText="1"/>
    </xf>
    <xf numFmtId="2" fontId="6" fillId="34" borderId="28" xfId="0" applyNumberFormat="1" applyFont="1" applyFill="1" applyBorder="1" applyAlignment="1">
      <alignment horizontal="right" vertical="center" wrapText="1"/>
    </xf>
    <xf numFmtId="184" fontId="6" fillId="34" borderId="0" xfId="0" applyNumberFormat="1" applyFont="1" applyFill="1" applyBorder="1" applyAlignment="1">
      <alignment horizontal="right" vertical="center" wrapText="1"/>
    </xf>
    <xf numFmtId="0" fontId="70" fillId="34" borderId="29" xfId="0" applyFont="1" applyFill="1" applyBorder="1" applyAlignment="1">
      <alignment horizontal="left" vertical="center" wrapText="1"/>
    </xf>
    <xf numFmtId="2" fontId="6" fillId="34" borderId="30" xfId="0" applyNumberFormat="1" applyFont="1" applyFill="1" applyBorder="1" applyAlignment="1">
      <alignment horizontal="right" vertical="center" wrapText="1"/>
    </xf>
    <xf numFmtId="184" fontId="6" fillId="34" borderId="31" xfId="0" applyNumberFormat="1" applyFont="1" applyFill="1" applyBorder="1" applyAlignment="1">
      <alignment horizontal="right" vertical="center" wrapText="1"/>
    </xf>
    <xf numFmtId="0" fontId="71" fillId="33" borderId="17" xfId="0" applyFont="1" applyFill="1" applyBorder="1" applyAlignment="1">
      <alignment vertical="center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5" xfId="0" applyNumberFormat="1" applyFont="1" applyFill="1" applyBorder="1" applyAlignment="1">
      <alignment horizontal="right" vertical="center"/>
    </xf>
    <xf numFmtId="178" fontId="7" fillId="33" borderId="15" xfId="0" applyNumberFormat="1" applyFont="1" applyFill="1" applyBorder="1" applyAlignment="1">
      <alignment horizontal="right" vertical="center"/>
    </xf>
    <xf numFmtId="0" fontId="70" fillId="33" borderId="17" xfId="0" applyFont="1" applyFill="1" applyBorder="1" applyAlignment="1">
      <alignment vertical="center"/>
    </xf>
    <xf numFmtId="2" fontId="6" fillId="33" borderId="18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0" fillId="0" borderId="17" xfId="0" applyFont="1" applyFill="1" applyBorder="1" applyAlignment="1">
      <alignment vertical="center"/>
    </xf>
    <xf numFmtId="0" fontId="71" fillId="33" borderId="19" xfId="0" applyFont="1" applyFill="1" applyBorder="1" applyAlignment="1">
      <alignment vertical="center"/>
    </xf>
    <xf numFmtId="2" fontId="6" fillId="33" borderId="21" xfId="0" applyNumberFormat="1" applyFont="1" applyFill="1" applyBorder="1" applyAlignment="1">
      <alignment horizontal="right" vertical="center"/>
    </xf>
    <xf numFmtId="2" fontId="6" fillId="33" borderId="20" xfId="0" applyNumberFormat="1" applyFont="1" applyFill="1" applyBorder="1" applyAlignment="1">
      <alignment horizontal="right" vertical="center"/>
    </xf>
    <xf numFmtId="178" fontId="6" fillId="33" borderId="20" xfId="0" applyNumberFormat="1" applyFont="1" applyFill="1" applyBorder="1" applyAlignment="1">
      <alignment horizontal="right" vertical="center"/>
    </xf>
    <xf numFmtId="0" fontId="71" fillId="33" borderId="14" xfId="0" applyFont="1" applyFill="1" applyBorder="1" applyAlignment="1">
      <alignment vertical="center"/>
    </xf>
    <xf numFmtId="2" fontId="7" fillId="33" borderId="18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0" fillId="33" borderId="19" xfId="0" applyFont="1" applyFill="1" applyBorder="1" applyAlignment="1">
      <alignment vertical="center"/>
    </xf>
    <xf numFmtId="0" fontId="71" fillId="33" borderId="17" xfId="0" applyFont="1" applyFill="1" applyBorder="1" applyAlignment="1">
      <alignment horizontal="left" vertical="center"/>
    </xf>
    <xf numFmtId="0" fontId="71" fillId="33" borderId="19" xfId="0" applyFont="1" applyFill="1" applyBorder="1" applyAlignment="1">
      <alignment horizontal="left" vertical="center"/>
    </xf>
    <xf numFmtId="0" fontId="71" fillId="33" borderId="17" xfId="0" applyFont="1" applyFill="1" applyBorder="1" applyAlignment="1">
      <alignment vertical="center"/>
    </xf>
    <xf numFmtId="0" fontId="71" fillId="33" borderId="11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left" vertical="center"/>
    </xf>
    <xf numFmtId="0" fontId="70" fillId="33" borderId="1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178" fontId="7" fillId="0" borderId="22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8" fontId="71" fillId="34" borderId="12" xfId="0" applyNumberFormat="1" applyFont="1" applyFill="1" applyBorder="1" applyAlignment="1">
      <alignment horizontal="center" vertical="center" wrapText="1"/>
    </xf>
    <xf numFmtId="178" fontId="71" fillId="34" borderId="24" xfId="0" applyNumberFormat="1" applyFont="1" applyFill="1" applyBorder="1" applyAlignment="1">
      <alignment horizontal="center" vertical="center" wrapText="1"/>
    </xf>
    <xf numFmtId="179" fontId="71" fillId="34" borderId="12" xfId="0" applyNumberFormat="1" applyFont="1" applyFill="1" applyBorder="1" applyAlignment="1">
      <alignment horizontal="center" vertical="center" wrapText="1"/>
    </xf>
    <xf numFmtId="178" fontId="71" fillId="34" borderId="13" xfId="0" applyNumberFormat="1" applyFont="1" applyFill="1" applyBorder="1" applyAlignment="1">
      <alignment horizontal="center" vertical="center" wrapText="1"/>
    </xf>
    <xf numFmtId="178" fontId="7" fillId="34" borderId="12" xfId="0" applyNumberFormat="1" applyFont="1" applyFill="1" applyBorder="1" applyAlignment="1">
      <alignment horizontal="center" vertical="center" wrapText="1"/>
    </xf>
    <xf numFmtId="179" fontId="7" fillId="34" borderId="12" xfId="0" applyNumberFormat="1" applyFont="1" applyFill="1" applyBorder="1" applyAlignment="1">
      <alignment horizontal="center" vertical="center" wrapText="1"/>
    </xf>
    <xf numFmtId="178" fontId="7" fillId="34" borderId="13" xfId="0" applyNumberFormat="1" applyFont="1" applyFill="1" applyBorder="1" applyAlignment="1">
      <alignment horizontal="center" vertical="center" wrapText="1"/>
    </xf>
    <xf numFmtId="182" fontId="8" fillId="34" borderId="12" xfId="54" applyNumberFormat="1" applyFont="1" applyFill="1" applyBorder="1" applyAlignment="1">
      <alignment horizontal="center" vertical="center"/>
      <protection/>
    </xf>
    <xf numFmtId="182" fontId="8" fillId="34" borderId="13" xfId="5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2" fontId="74" fillId="0" borderId="12" xfId="0" applyNumberFormat="1" applyFont="1" applyBorder="1" applyAlignment="1">
      <alignment horizontal="center" vertical="center"/>
    </xf>
    <xf numFmtId="184" fontId="74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12" xfId="0" applyNumberFormat="1" applyFont="1" applyBorder="1" applyAlignment="1">
      <alignment horizontal="center" vertical="center"/>
    </xf>
    <xf numFmtId="178" fontId="0" fillId="35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30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182" fontId="0" fillId="35" borderId="12" xfId="0" applyNumberFormat="1" applyFont="1" applyFill="1" applyBorder="1" applyAlignment="1">
      <alignment horizontal="center" vertical="center"/>
    </xf>
    <xf numFmtId="182" fontId="30" fillId="0" borderId="13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8" fontId="71" fillId="34" borderId="12" xfId="0" applyNumberFormat="1" applyFont="1" applyFill="1" applyBorder="1" applyAlignment="1">
      <alignment horizontal="center" vertical="center" wrapText="1"/>
    </xf>
    <xf numFmtId="178" fontId="71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79" fontId="7" fillId="34" borderId="13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5" fillId="0" borderId="12" xfId="55" applyFont="1" applyFill="1" applyBorder="1" applyAlignment="1">
      <alignment horizontal="center" vertical="center" wrapText="1"/>
      <protection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49" fontId="70" fillId="33" borderId="19" xfId="0" applyNumberFormat="1" applyFont="1" applyFill="1" applyBorder="1" applyAlignment="1">
      <alignment horizontal="left" vertical="center"/>
    </xf>
    <xf numFmtId="178" fontId="0" fillId="0" borderId="21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80" fontId="0" fillId="34" borderId="13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6" fillId="34" borderId="12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wrapText="1"/>
    </xf>
    <xf numFmtId="0" fontId="75" fillId="34" borderId="0" xfId="0" applyFont="1" applyFill="1" applyAlignment="1">
      <alignment wrapText="1"/>
    </xf>
    <xf numFmtId="0" fontId="3" fillId="0" borderId="10" xfId="50" applyFont="1" applyBorder="1" applyAlignment="1">
      <alignment horizontal="left" vertical="center"/>
      <protection/>
    </xf>
    <xf numFmtId="0" fontId="3" fillId="0" borderId="10" xfId="50" applyFont="1" applyBorder="1" applyAlignment="1">
      <alignment vertical="center"/>
      <protection/>
    </xf>
    <xf numFmtId="0" fontId="3" fillId="0" borderId="10" xfId="50" applyFont="1" applyBorder="1" applyAlignment="1">
      <alignment vertical="center" wrapText="1"/>
      <protection/>
    </xf>
    <xf numFmtId="178" fontId="11" fillId="0" borderId="13" xfId="54" applyNumberFormat="1" applyFont="1" applyFill="1" applyBorder="1" applyAlignment="1">
      <alignment horizontal="center" vertical="center" shrinkToFit="1"/>
      <protection/>
    </xf>
    <xf numFmtId="178" fontId="11" fillId="34" borderId="13" xfId="50" applyNumberFormat="1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1" fontId="11" fillId="0" borderId="12" xfId="50" applyNumberFormat="1" applyFont="1" applyBorder="1" applyAlignment="1">
      <alignment horizontal="center" vertical="center"/>
      <protection/>
    </xf>
    <xf numFmtId="2" fontId="11" fillId="0" borderId="22" xfId="50" applyNumberFormat="1" applyFont="1" applyBorder="1" applyAlignment="1">
      <alignment horizontal="center" vertical="center"/>
      <protection/>
    </xf>
    <xf numFmtId="178" fontId="11" fillId="0" borderId="16" xfId="50" applyNumberFormat="1" applyFont="1" applyBorder="1" applyAlignment="1">
      <alignment horizontal="center" vertical="center"/>
      <protection/>
    </xf>
    <xf numFmtId="1" fontId="11" fillId="0" borderId="22" xfId="50" applyNumberFormat="1" applyFont="1" applyBorder="1" applyAlignment="1">
      <alignment horizontal="center" vertical="center"/>
      <protection/>
    </xf>
    <xf numFmtId="2" fontId="7" fillId="0" borderId="12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33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left"/>
    </xf>
    <xf numFmtId="0" fontId="34" fillId="34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34" borderId="0" xfId="48" applyFont="1" applyFill="1" applyBorder="1" applyAlignment="1" applyProtection="1">
      <alignment horizontal="center" vertical="center"/>
      <protection locked="0"/>
    </xf>
    <xf numFmtId="0" fontId="32" fillId="34" borderId="0" xfId="48" applyFont="1" applyFill="1" applyBorder="1" applyAlignment="1" applyProtection="1">
      <alignment horizontal="center" vertical="center"/>
      <protection locked="0"/>
    </xf>
    <xf numFmtId="0" fontId="70" fillId="0" borderId="0" xfId="48" applyFont="1" applyBorder="1" applyAlignment="1" applyProtection="1">
      <alignment/>
      <protection locked="0"/>
    </xf>
    <xf numFmtId="0" fontId="73" fillId="0" borderId="20" xfId="0" applyFont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6" fillId="34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7" fillId="34" borderId="20" xfId="0" applyFont="1" applyFill="1" applyBorder="1" applyAlignment="1">
      <alignment horizontal="center" vertical="center"/>
    </xf>
    <xf numFmtId="179" fontId="28" fillId="34" borderId="12" xfId="55" applyNumberFormat="1" applyFont="1" applyFill="1" applyBorder="1" applyAlignment="1">
      <alignment horizontal="center" vertical="center" wrapText="1"/>
      <protection/>
    </xf>
    <xf numFmtId="0" fontId="71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178" fontId="15" fillId="34" borderId="11" xfId="0" applyNumberFormat="1" applyFont="1" applyFill="1" applyBorder="1" applyAlignment="1">
      <alignment horizontal="center" vertical="center" wrapText="1"/>
    </xf>
    <xf numFmtId="178" fontId="15" fillId="34" borderId="10" xfId="0" applyNumberFormat="1" applyFont="1" applyFill="1" applyBorder="1" applyAlignment="1">
      <alignment horizontal="center" vertical="center" wrapText="1"/>
    </xf>
    <xf numFmtId="0" fontId="71" fillId="34" borderId="16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71" fillId="34" borderId="13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178" fontId="71" fillId="34" borderId="12" xfId="0" applyNumberFormat="1" applyFont="1" applyFill="1" applyBorder="1" applyAlignment="1">
      <alignment horizontal="center" vertical="center" wrapText="1"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-6&#26376;&#27719;&#24635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3457;&#31614;2021&#24180;&#24314;&#31569;&#19994;&#22686;&#36895;(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0844;&#24067;&#65289;4306&#23731;&#38451;2021&#24180;&#19978;&#21322;&#24180;&#20998;&#24066;&#21439;&#25910;&#20837;&#28040;&#36153;&#27979;&#31639;&#32467;&#26524;&#34920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0844;&#24067;&#65289;&#23731;&#38451;&#24066;2021&#24180;&#19978;&#21322;&#24180;&#20998;&#24066;&#21439;&#25968;&#25454;&#35780;&#20272;&#27979;&#31639;&#32467;&#26524;&#34920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32508;&#21512;&#31185;0719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GDP&#20998;&#34892;&#199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1&#24180;6&#26376;30&#26085;&#20840;&#24066;&#24066;&#22330;&#20027;&#20307;&#21457;&#23637;&#24773;&#20917;&#19968;&#35272;&#3492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844015</v>
          </cell>
          <cell r="C3">
            <v>24.62807891593218</v>
          </cell>
          <cell r="D3">
            <v>543807</v>
          </cell>
          <cell r="E3">
            <v>26.738790473504764</v>
          </cell>
        </row>
        <row r="7">
          <cell r="B7">
            <v>8231</v>
          </cell>
          <cell r="C7">
            <v>42.478795222433774</v>
          </cell>
          <cell r="D7">
            <v>6260</v>
          </cell>
          <cell r="E7">
            <v>75.49761704513597</v>
          </cell>
        </row>
        <row r="8">
          <cell r="B8">
            <v>54957</v>
          </cell>
          <cell r="C8">
            <v>53.38264024560425</v>
          </cell>
          <cell r="D8">
            <v>44568</v>
          </cell>
          <cell r="E8">
            <v>38.99700598802397</v>
          </cell>
        </row>
        <row r="9">
          <cell r="B9">
            <v>11166</v>
          </cell>
          <cell r="C9">
            <v>54.8038264245113</v>
          </cell>
          <cell r="D9">
            <v>8711</v>
          </cell>
          <cell r="E9">
            <v>25.681719809551296</v>
          </cell>
        </row>
        <row r="10">
          <cell r="B10">
            <v>31036</v>
          </cell>
          <cell r="C10">
            <v>45.24522650692623</v>
          </cell>
          <cell r="D10">
            <v>27518</v>
          </cell>
          <cell r="E10">
            <v>48.55322824443965</v>
          </cell>
        </row>
        <row r="11">
          <cell r="B11">
            <v>54432</v>
          </cell>
          <cell r="C11">
            <v>32.22562308701356</v>
          </cell>
          <cell r="D11">
            <v>40936</v>
          </cell>
          <cell r="E11">
            <v>20.655505776939393</v>
          </cell>
        </row>
        <row r="12">
          <cell r="B12">
            <v>26339</v>
          </cell>
          <cell r="C12">
            <v>45.591730694820626</v>
          </cell>
          <cell r="D12">
            <v>19887</v>
          </cell>
          <cell r="E12">
            <v>11.932233916812066</v>
          </cell>
        </row>
        <row r="13">
          <cell r="B13">
            <v>18705</v>
          </cell>
          <cell r="C13">
            <v>41.93034372865924</v>
          </cell>
          <cell r="D13">
            <v>13186</v>
          </cell>
          <cell r="E13">
            <v>63.23347363208717</v>
          </cell>
        </row>
        <row r="15">
          <cell r="B15">
            <v>69397</v>
          </cell>
          <cell r="C15">
            <v>71.90666105179716</v>
          </cell>
          <cell r="D15">
            <v>52191</v>
          </cell>
          <cell r="E15">
            <v>88.06889841807501</v>
          </cell>
        </row>
        <row r="16">
          <cell r="B16">
            <v>71468</v>
          </cell>
          <cell r="C16">
            <v>10.847783602692559</v>
          </cell>
          <cell r="D16">
            <v>50561</v>
          </cell>
          <cell r="E16">
            <v>9.089928367998624</v>
          </cell>
        </row>
        <row r="17">
          <cell r="B17">
            <v>143025</v>
          </cell>
          <cell r="C17">
            <v>25.347273954234325</v>
          </cell>
          <cell r="D17">
            <v>49949</v>
          </cell>
          <cell r="E17">
            <v>7.152204226107472</v>
          </cell>
        </row>
        <row r="18">
          <cell r="B18">
            <v>47474</v>
          </cell>
          <cell r="C18">
            <v>56.23642466925557</v>
          </cell>
          <cell r="D18">
            <v>30456</v>
          </cell>
          <cell r="E18">
            <v>17.20157007619487</v>
          </cell>
        </row>
        <row r="19">
          <cell r="B19">
            <v>34846</v>
          </cell>
          <cell r="C19">
            <v>27.94096049346453</v>
          </cell>
          <cell r="D19">
            <v>24859</v>
          </cell>
          <cell r="E19">
            <v>39.50056116722783</v>
          </cell>
        </row>
        <row r="20">
          <cell r="B20">
            <v>37851</v>
          </cell>
          <cell r="C20">
            <v>19.28713245721849</v>
          </cell>
          <cell r="D20">
            <v>31630</v>
          </cell>
          <cell r="E20">
            <v>18.62881146157595</v>
          </cell>
        </row>
      </sheetData>
      <sheetData sheetId="2">
        <row r="6">
          <cell r="B6">
            <v>382557</v>
          </cell>
          <cell r="C6">
            <v>1818575</v>
          </cell>
          <cell r="E6">
            <v>13.140139296301712</v>
          </cell>
        </row>
        <row r="7">
          <cell r="B7">
            <v>335468</v>
          </cell>
          <cell r="C7">
            <v>1511278</v>
          </cell>
          <cell r="E7">
            <v>11.832697683986817</v>
          </cell>
        </row>
        <row r="8">
          <cell r="B8">
            <v>47089</v>
          </cell>
          <cell r="C8">
            <v>307297</v>
          </cell>
          <cell r="E8">
            <v>20.042110855459764</v>
          </cell>
        </row>
        <row r="9">
          <cell r="B9">
            <v>192243</v>
          </cell>
          <cell r="C9">
            <v>844015</v>
          </cell>
          <cell r="E9">
            <v>24.628078915932175</v>
          </cell>
        </row>
        <row r="10">
          <cell r="B10">
            <v>146630</v>
          </cell>
          <cell r="C10">
            <v>543807</v>
          </cell>
          <cell r="E10">
            <v>26.738790473504753</v>
          </cell>
        </row>
        <row r="11">
          <cell r="B11">
            <v>166376</v>
          </cell>
          <cell r="C11">
            <v>867538</v>
          </cell>
          <cell r="E11">
            <v>2.6157289123564036</v>
          </cell>
        </row>
        <row r="12">
          <cell r="B12">
            <v>569189</v>
          </cell>
          <cell r="C12">
            <v>2815909</v>
          </cell>
          <cell r="E12">
            <v>6.624326050762544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6月"/>
    </sheetNames>
    <sheetDataSet>
      <sheetData sheetId="0">
        <row r="5">
          <cell r="C5">
            <v>1076800</v>
          </cell>
          <cell r="E5">
            <v>17.48</v>
          </cell>
        </row>
        <row r="6">
          <cell r="C6">
            <v>864810</v>
          </cell>
          <cell r="E6">
            <v>12.47</v>
          </cell>
        </row>
        <row r="7">
          <cell r="C7">
            <v>129851</v>
          </cell>
          <cell r="E7">
            <v>58.8</v>
          </cell>
        </row>
        <row r="8">
          <cell r="C8">
            <v>2652091</v>
          </cell>
        </row>
        <row r="9">
          <cell r="C9">
            <v>2367640</v>
          </cell>
          <cell r="E9">
            <v>16.51</v>
          </cell>
        </row>
        <row r="10">
          <cell r="C10">
            <v>1593349</v>
          </cell>
          <cell r="E10">
            <v>23.56</v>
          </cell>
        </row>
        <row r="11">
          <cell r="C11">
            <v>1388351</v>
          </cell>
          <cell r="E11">
            <v>17.51</v>
          </cell>
        </row>
        <row r="12">
          <cell r="C12">
            <v>25322675</v>
          </cell>
          <cell r="E12">
            <v>9.74</v>
          </cell>
        </row>
        <row r="13">
          <cell r="C13">
            <v>19271024</v>
          </cell>
          <cell r="E13">
            <v>8.98</v>
          </cell>
        </row>
        <row r="14">
          <cell r="C14">
            <v>2490628</v>
          </cell>
          <cell r="E14">
            <v>3.66</v>
          </cell>
        </row>
        <row r="15">
          <cell r="C15">
            <v>1923125</v>
          </cell>
          <cell r="E15">
            <v>4.24</v>
          </cell>
        </row>
        <row r="16">
          <cell r="C16">
            <v>929675</v>
          </cell>
          <cell r="E16">
            <v>-27.79</v>
          </cell>
        </row>
        <row r="17">
          <cell r="C17">
            <v>699022</v>
          </cell>
          <cell r="E17">
            <v>-35.29</v>
          </cell>
        </row>
        <row r="22">
          <cell r="C22">
            <v>847305</v>
          </cell>
          <cell r="E22">
            <v>-13.63</v>
          </cell>
        </row>
        <row r="23">
          <cell r="C23">
            <v>401025</v>
          </cell>
          <cell r="E23">
            <v>-20.66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083201_1"/>
      <sheetName val="T083302_1"/>
      <sheetName val="T083302_2"/>
      <sheetName val="T030348_1"/>
      <sheetName val="T101635_1"/>
      <sheetName val="T022816_1"/>
    </sheetNames>
    <sheetDataSet>
      <sheetData sheetId="4">
        <row r="6">
          <cell r="E6">
            <v>27.2</v>
          </cell>
        </row>
        <row r="7">
          <cell r="E7">
            <v>50.5</v>
          </cell>
        </row>
        <row r="8">
          <cell r="E8">
            <v>46.8</v>
          </cell>
        </row>
        <row r="10">
          <cell r="E10">
            <v>29.4</v>
          </cell>
        </row>
        <row r="11">
          <cell r="E11">
            <v>6</v>
          </cell>
        </row>
        <row r="12">
          <cell r="E12">
            <v>33.7</v>
          </cell>
        </row>
        <row r="13">
          <cell r="E13">
            <v>17.2</v>
          </cell>
        </row>
        <row r="14">
          <cell r="E14">
            <v>37.3</v>
          </cell>
        </row>
        <row r="15">
          <cell r="E15">
            <v>17</v>
          </cell>
        </row>
        <row r="16">
          <cell r="E16">
            <v>116.4</v>
          </cell>
        </row>
        <row r="17">
          <cell r="E17">
            <v>1.4</v>
          </cell>
        </row>
        <row r="18">
          <cell r="E18">
            <v>28.2</v>
          </cell>
        </row>
        <row r="20">
          <cell r="E20">
            <v>-2.7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3月"/>
      <sheetName val="1-6月"/>
      <sheetName val="1-9月"/>
      <sheetName val="1-12月"/>
    </sheetNames>
    <sheetDataSet>
      <sheetData sheetId="1">
        <row r="4">
          <cell r="C4">
            <v>241.96</v>
          </cell>
          <cell r="I4">
            <v>15.9</v>
          </cell>
        </row>
        <row r="5">
          <cell r="C5">
            <v>30.77574</v>
          </cell>
          <cell r="I5">
            <v>17</v>
          </cell>
        </row>
        <row r="6">
          <cell r="C6">
            <v>9.22457</v>
          </cell>
          <cell r="I6">
            <v>17.3</v>
          </cell>
        </row>
        <row r="7">
          <cell r="C7">
            <v>7.65405</v>
          </cell>
          <cell r="I7">
            <v>14.100000000000001</v>
          </cell>
        </row>
        <row r="8">
          <cell r="C8">
            <v>54.86316</v>
          </cell>
          <cell r="I8">
            <v>18.5</v>
          </cell>
        </row>
        <row r="9">
          <cell r="C9">
            <v>16.487</v>
          </cell>
          <cell r="I9">
            <v>22.9</v>
          </cell>
        </row>
        <row r="10">
          <cell r="C10">
            <v>3.11669</v>
          </cell>
          <cell r="I10">
            <v>18.4</v>
          </cell>
        </row>
        <row r="11">
          <cell r="C11">
            <v>10.44109</v>
          </cell>
          <cell r="I11">
            <v>15.899999999999999</v>
          </cell>
        </row>
        <row r="12">
          <cell r="C12">
            <v>7.39416</v>
          </cell>
          <cell r="I12">
            <v>16.9</v>
          </cell>
        </row>
        <row r="13">
          <cell r="C13">
            <v>22.08113</v>
          </cell>
          <cell r="I13">
            <v>7.6</v>
          </cell>
        </row>
        <row r="14">
          <cell r="C14">
            <v>18.82746</v>
          </cell>
          <cell r="I14">
            <v>7.5</v>
          </cell>
        </row>
        <row r="15">
          <cell r="C15">
            <v>18.87335</v>
          </cell>
          <cell r="I15">
            <v>13.3</v>
          </cell>
        </row>
        <row r="16">
          <cell r="C16">
            <v>6.81175</v>
          </cell>
          <cell r="I16">
            <v>11</v>
          </cell>
        </row>
        <row r="17">
          <cell r="C17">
            <v>35.66005</v>
          </cell>
          <cell r="I17">
            <v>18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H6">
            <v>10604.498921447952</v>
          </cell>
          <cell r="J6">
            <v>14.7</v>
          </cell>
        </row>
        <row r="14">
          <cell r="E14">
            <v>21085.848608139317</v>
          </cell>
          <cell r="H14">
            <v>14577.12430802331</v>
          </cell>
        </row>
        <row r="15">
          <cell r="E15">
            <v>18440.48137093293</v>
          </cell>
          <cell r="H15">
            <v>11615.194901735762</v>
          </cell>
        </row>
        <row r="16">
          <cell r="E16">
            <v>17532.80167387072</v>
          </cell>
          <cell r="H16">
            <v>11288.489790361178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19282.604299117367</v>
          </cell>
          <cell r="G6">
            <v>10.5</v>
          </cell>
        </row>
        <row r="7">
          <cell r="E7">
            <v>22288.241715871896</v>
          </cell>
        </row>
        <row r="8">
          <cell r="E8">
            <v>23568.406032831896</v>
          </cell>
        </row>
        <row r="9">
          <cell r="E9">
            <v>22779.009184711136</v>
          </cell>
          <cell r="H9">
            <v>12371.743149589729</v>
          </cell>
        </row>
        <row r="10">
          <cell r="E10">
            <v>18771.455911940502</v>
          </cell>
          <cell r="H10">
            <v>11641.58041192226</v>
          </cell>
        </row>
        <row r="11">
          <cell r="E11">
            <v>18799.94397522732</v>
          </cell>
          <cell r="H11">
            <v>10367.888929973391</v>
          </cell>
        </row>
        <row r="12">
          <cell r="E12">
            <v>18703.695529472665</v>
          </cell>
          <cell r="H12">
            <v>11995.457292679961</v>
          </cell>
        </row>
        <row r="13">
          <cell r="E13">
            <v>13588.590782606016</v>
          </cell>
          <cell r="H13">
            <v>7998.007743392653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3027707.0165685196</v>
          </cell>
          <cell r="E5">
            <v>9.500511521132404</v>
          </cell>
        </row>
        <row r="6">
          <cell r="C6">
            <v>41401.576957267614</v>
          </cell>
          <cell r="E6">
            <v>4.678895182454612</v>
          </cell>
        </row>
        <row r="7">
          <cell r="C7">
            <v>3398.665081881928</v>
          </cell>
          <cell r="E7">
            <v>-4.387156534028824</v>
          </cell>
        </row>
        <row r="8">
          <cell r="C8">
            <v>40120.32503456447</v>
          </cell>
          <cell r="E8">
            <v>8.602963727342662</v>
          </cell>
        </row>
        <row r="9">
          <cell r="C9">
            <v>71325.33004781665</v>
          </cell>
          <cell r="E9">
            <v>4.343877037708355</v>
          </cell>
        </row>
        <row r="10">
          <cell r="C10">
            <v>216425.6554592961</v>
          </cell>
          <cell r="E10">
            <v>6.387160250852197</v>
          </cell>
        </row>
        <row r="11">
          <cell r="C11">
            <v>89898.39591921883</v>
          </cell>
          <cell r="E11">
            <v>10.482508068258456</v>
          </cell>
        </row>
        <row r="12">
          <cell r="C12">
            <v>432189.4093837267</v>
          </cell>
          <cell r="E12">
            <v>10.018252366842528</v>
          </cell>
        </row>
        <row r="13">
          <cell r="C13">
            <v>580732.0007149682</v>
          </cell>
          <cell r="E13">
            <v>10.710149392625912</v>
          </cell>
        </row>
        <row r="14">
          <cell r="C14">
            <v>485799.26465178624</v>
          </cell>
          <cell r="E14">
            <v>9.780670348056319</v>
          </cell>
        </row>
        <row r="15">
          <cell r="C15">
            <v>403651.50492704764</v>
          </cell>
          <cell r="E15">
            <v>10.237465078335116</v>
          </cell>
        </row>
        <row r="16">
          <cell r="C16">
            <v>360591.86412917473</v>
          </cell>
          <cell r="E16">
            <v>9.10487774746207</v>
          </cell>
        </row>
        <row r="17">
          <cell r="C17">
            <v>302173.02426177036</v>
          </cell>
          <cell r="E17">
            <v>9.56395434698356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306"/>
    </sheetNames>
    <sheetDataSet>
      <sheetData sheetId="0">
        <row r="115">
          <cell r="D115">
            <v>19800827</v>
          </cell>
          <cell r="L115">
            <v>10.5</v>
          </cell>
        </row>
        <row r="116">
          <cell r="D116">
            <v>1754140.1649695276</v>
          </cell>
          <cell r="L116">
            <v>7.6</v>
          </cell>
        </row>
        <row r="118">
          <cell r="D118">
            <v>6652814.677545922</v>
          </cell>
          <cell r="L118">
            <v>8</v>
          </cell>
        </row>
        <row r="124">
          <cell r="D124">
            <v>1168894.50232411</v>
          </cell>
          <cell r="L124">
            <v>9.3</v>
          </cell>
        </row>
        <row r="125">
          <cell r="D125">
            <v>1724634.462839194</v>
          </cell>
          <cell r="L125">
            <v>15</v>
          </cell>
        </row>
        <row r="128">
          <cell r="D128">
            <v>793895.4987287743</v>
          </cell>
          <cell r="L128">
            <v>15.5</v>
          </cell>
        </row>
        <row r="137">
          <cell r="D137">
            <v>313457.5904032451</v>
          </cell>
          <cell r="L137">
            <v>23.6</v>
          </cell>
        </row>
        <row r="140">
          <cell r="D140">
            <v>630810.6957140338</v>
          </cell>
          <cell r="L140">
            <v>6.9</v>
          </cell>
        </row>
        <row r="145">
          <cell r="D145">
            <v>1464900.1252708859</v>
          </cell>
          <cell r="L145">
            <v>7.5</v>
          </cell>
        </row>
        <row r="149">
          <cell r="D149">
            <v>3373543.7241520127</v>
          </cell>
          <cell r="L149">
            <v>13.7</v>
          </cell>
        </row>
        <row r="158">
          <cell r="D158">
            <v>1923735.912360325</v>
          </cell>
          <cell r="L158">
            <v>13.4</v>
          </cell>
        </row>
        <row r="163">
          <cell r="D163">
            <v>1701975.6572911246</v>
          </cell>
          <cell r="L163">
            <v>7.7</v>
          </cell>
        </row>
        <row r="164">
          <cell r="D164">
            <v>7817218.403264339</v>
          </cell>
          <cell r="L164">
            <v>8.3</v>
          </cell>
        </row>
        <row r="165">
          <cell r="D165">
            <v>10281632.939444534</v>
          </cell>
          <cell r="L165">
            <v>12.8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32388932.68594</v>
          </cell>
          <cell r="D6">
            <v>30671176.965168</v>
          </cell>
          <cell r="F6">
            <v>7.586337053281184</v>
          </cell>
        </row>
        <row r="7">
          <cell r="C7">
            <v>21218984.536127</v>
          </cell>
          <cell r="D7">
            <v>19292040.476298</v>
          </cell>
          <cell r="F7">
            <v>12.165572093238225</v>
          </cell>
        </row>
        <row r="8">
          <cell r="C8">
            <v>5884295.975847</v>
          </cell>
          <cell r="D8">
            <v>5866601.952582</v>
          </cell>
          <cell r="F8">
            <v>-0.6920947056794944</v>
          </cell>
        </row>
        <row r="9">
          <cell r="C9">
            <v>551628.395227</v>
          </cell>
          <cell r="D9">
            <v>809310.567224</v>
          </cell>
          <cell r="F9">
            <v>20.342574176192983</v>
          </cell>
        </row>
        <row r="10">
          <cell r="C10">
            <v>4503238.387637</v>
          </cell>
          <cell r="D10">
            <v>4485749.615519</v>
          </cell>
          <cell r="F10">
            <v>-1.7718074255364797</v>
          </cell>
        </row>
        <row r="11">
          <cell r="C11">
            <v>220094.582509</v>
          </cell>
          <cell r="D11">
            <v>207812.273171</v>
          </cell>
          <cell r="F11">
            <v>4.892934084486768</v>
          </cell>
        </row>
        <row r="12">
          <cell r="C12">
            <v>27039730.970657</v>
          </cell>
          <cell r="D12">
            <v>24651339.974751</v>
          </cell>
          <cell r="F12">
            <v>18.480637592899015</v>
          </cell>
        </row>
        <row r="13">
          <cell r="C13">
            <v>6395304.1481800005</v>
          </cell>
          <cell r="D13">
            <v>5546135.535353001</v>
          </cell>
          <cell r="F13">
            <v>24.212802493375733</v>
          </cell>
        </row>
        <row r="14">
          <cell r="C14">
            <v>20151548.95005</v>
          </cell>
          <cell r="D14">
            <v>18594682.283379003</v>
          </cell>
          <cell r="F14">
            <v>17.021835675915426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7.7</v>
          </cell>
        </row>
        <row r="6">
          <cell r="G6">
            <v>5.236596523330284</v>
          </cell>
        </row>
        <row r="7">
          <cell r="G7">
            <v>-13.091125343092402</v>
          </cell>
        </row>
        <row r="9">
          <cell r="G9">
            <v>16.66678865507776</v>
          </cell>
        </row>
        <row r="10">
          <cell r="G10">
            <v>9</v>
          </cell>
        </row>
        <row r="11">
          <cell r="G11">
            <v>11.6</v>
          </cell>
        </row>
        <row r="12">
          <cell r="G12">
            <v>8.1</v>
          </cell>
        </row>
        <row r="13">
          <cell r="G13">
            <v>11.4</v>
          </cell>
        </row>
        <row r="14">
          <cell r="G14">
            <v>8.4</v>
          </cell>
        </row>
        <row r="15">
          <cell r="G15">
            <v>-4.6</v>
          </cell>
        </row>
        <row r="16">
          <cell r="G16">
            <v>26.5</v>
          </cell>
        </row>
        <row r="17">
          <cell r="G17">
            <v>9.47365050320219</v>
          </cell>
        </row>
        <row r="18">
          <cell r="G18">
            <v>18.9331198536139</v>
          </cell>
        </row>
        <row r="19">
          <cell r="G19">
            <v>33.8</v>
          </cell>
        </row>
        <row r="22">
          <cell r="G22">
            <v>7.7</v>
          </cell>
        </row>
        <row r="23">
          <cell r="G23">
            <v>-15.362670040427407</v>
          </cell>
        </row>
        <row r="24">
          <cell r="G24">
            <v>8.195943851987408</v>
          </cell>
        </row>
        <row r="25">
          <cell r="G25">
            <v>15.222057306436486</v>
          </cell>
        </row>
        <row r="26">
          <cell r="G26">
            <v>-16.090155917617576</v>
          </cell>
        </row>
        <row r="27">
          <cell r="G27">
            <v>0.6397840746974026</v>
          </cell>
        </row>
        <row r="28">
          <cell r="G28">
            <v>10.949998128022887</v>
          </cell>
        </row>
        <row r="29">
          <cell r="G29">
            <v>-13.008150876213442</v>
          </cell>
        </row>
        <row r="30">
          <cell r="G30">
            <v>13.175873889636659</v>
          </cell>
        </row>
        <row r="31">
          <cell r="G31">
            <v>-18.785747826189304</v>
          </cell>
        </row>
        <row r="32">
          <cell r="G32">
            <v>12.825802296478983</v>
          </cell>
        </row>
        <row r="33">
          <cell r="G33">
            <v>19.493627008846516</v>
          </cell>
        </row>
        <row r="34">
          <cell r="G34">
            <v>7.254048298770344</v>
          </cell>
        </row>
        <row r="38">
          <cell r="G38">
            <v>7.355767779562128</v>
          </cell>
        </row>
        <row r="39">
          <cell r="G39">
            <v>-10.45230857335272</v>
          </cell>
        </row>
        <row r="40">
          <cell r="G40">
            <v>14.994751618069003</v>
          </cell>
        </row>
        <row r="41">
          <cell r="G41">
            <v>-1.7086300249542496</v>
          </cell>
        </row>
        <row r="42">
          <cell r="G42">
            <v>19.193089130658603</v>
          </cell>
        </row>
        <row r="43">
          <cell r="G43">
            <v>25.76630129074795</v>
          </cell>
        </row>
        <row r="44">
          <cell r="G44">
            <v>8.95552280073819</v>
          </cell>
        </row>
        <row r="45">
          <cell r="G45">
            <v>8.49055744063547</v>
          </cell>
        </row>
        <row r="46">
          <cell r="G46">
            <v>9.455307091735765</v>
          </cell>
        </row>
        <row r="47">
          <cell r="G47">
            <v>-10.552574022927441</v>
          </cell>
        </row>
        <row r="48">
          <cell r="G48">
            <v>15.763219147813224</v>
          </cell>
        </row>
        <row r="52">
          <cell r="G52">
            <v>7.1</v>
          </cell>
        </row>
        <row r="53">
          <cell r="G53">
            <v>22.381884720951504</v>
          </cell>
        </row>
        <row r="54">
          <cell r="G54">
            <v>-13.485269899359565</v>
          </cell>
        </row>
        <row r="55">
          <cell r="G55">
            <v>15.1</v>
          </cell>
        </row>
        <row r="56">
          <cell r="G56">
            <v>8.8</v>
          </cell>
        </row>
        <row r="57">
          <cell r="G57">
            <v>10.5</v>
          </cell>
        </row>
        <row r="58">
          <cell r="G58">
            <v>6.320494053064962</v>
          </cell>
        </row>
        <row r="59">
          <cell r="G59">
            <v>11.4</v>
          </cell>
        </row>
        <row r="60">
          <cell r="G60">
            <v>8.094144556267157</v>
          </cell>
        </row>
        <row r="61">
          <cell r="G61">
            <v>-16.342817932296438</v>
          </cell>
        </row>
        <row r="62">
          <cell r="G62">
            <v>39.1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8633001.36106072</v>
          </cell>
          <cell r="C5">
            <v>25</v>
          </cell>
        </row>
        <row r="6">
          <cell r="B6">
            <v>2504144.8926374014</v>
          </cell>
          <cell r="C6">
            <v>25.6</v>
          </cell>
        </row>
        <row r="7">
          <cell r="B7">
            <v>215499.18021364207</v>
          </cell>
          <cell r="C7">
            <v>24.7</v>
          </cell>
        </row>
        <row r="8">
          <cell r="B8">
            <v>308071.09739336313</v>
          </cell>
          <cell r="C8">
            <v>25.3</v>
          </cell>
        </row>
        <row r="9">
          <cell r="B9">
            <v>770354.5160369333</v>
          </cell>
          <cell r="C9">
            <v>28.9</v>
          </cell>
        </row>
        <row r="10">
          <cell r="B10">
            <v>705347.50065602</v>
          </cell>
          <cell r="C10">
            <v>25.1</v>
          </cell>
        </row>
        <row r="11">
          <cell r="B11">
            <v>649607.3474633758</v>
          </cell>
          <cell r="C11">
            <v>24.6</v>
          </cell>
        </row>
        <row r="12">
          <cell r="B12">
            <v>786991.1698171212</v>
          </cell>
          <cell r="C12">
            <v>24</v>
          </cell>
        </row>
        <row r="13">
          <cell r="B13">
            <v>634603.5252297696</v>
          </cell>
          <cell r="C13">
            <v>19.8</v>
          </cell>
        </row>
        <row r="14">
          <cell r="B14">
            <v>493433.391618612</v>
          </cell>
          <cell r="C14">
            <v>20.2</v>
          </cell>
        </row>
        <row r="15">
          <cell r="B15">
            <v>1051323.8965635505</v>
          </cell>
          <cell r="C15">
            <v>25.4</v>
          </cell>
        </row>
        <row r="16">
          <cell r="B16">
            <v>232995.40545690706</v>
          </cell>
          <cell r="C16">
            <v>25.2</v>
          </cell>
        </row>
        <row r="17">
          <cell r="B17">
            <v>102309.6519944817</v>
          </cell>
          <cell r="C17">
            <v>25.5</v>
          </cell>
        </row>
        <row r="18">
          <cell r="B18">
            <v>178319.78597954844</v>
          </cell>
          <cell r="C18">
            <v>34.5</v>
          </cell>
        </row>
        <row r="21">
          <cell r="B21">
            <v>8633001.36106072</v>
          </cell>
          <cell r="D21">
            <v>24.95883622652144</v>
          </cell>
        </row>
        <row r="23">
          <cell r="B23">
            <v>7533785.451783992</v>
          </cell>
          <cell r="D23">
            <v>25.28</v>
          </cell>
        </row>
        <row r="24">
          <cell r="B24">
            <v>1099215.9092767276</v>
          </cell>
          <cell r="D24">
            <v>22.801202756590328</v>
          </cell>
        </row>
        <row r="26">
          <cell r="B26">
            <v>7419896.061495702</v>
          </cell>
          <cell r="D26">
            <v>22.44</v>
          </cell>
        </row>
        <row r="27">
          <cell r="B27">
            <v>1213105.2995650182</v>
          </cell>
          <cell r="D27">
            <v>42.945301170592245</v>
          </cell>
        </row>
        <row r="31">
          <cell r="B31">
            <v>2294874.7</v>
          </cell>
          <cell r="C31">
            <v>29.8</v>
          </cell>
        </row>
        <row r="33">
          <cell r="B33">
            <v>269748.7</v>
          </cell>
          <cell r="C33">
            <v>31.2</v>
          </cell>
        </row>
        <row r="34">
          <cell r="B34">
            <v>24992</v>
          </cell>
          <cell r="C34">
            <v>34.5</v>
          </cell>
        </row>
        <row r="35">
          <cell r="B35">
            <v>43216.1</v>
          </cell>
          <cell r="C35">
            <v>34.3</v>
          </cell>
        </row>
        <row r="36">
          <cell r="B36">
            <v>179751.6</v>
          </cell>
          <cell r="C36">
            <v>16.2</v>
          </cell>
        </row>
        <row r="37">
          <cell r="B37">
            <v>11716.2</v>
          </cell>
          <cell r="C37">
            <v>26.4</v>
          </cell>
        </row>
        <row r="38">
          <cell r="B38">
            <v>48138.3</v>
          </cell>
          <cell r="C38">
            <v>34.5</v>
          </cell>
        </row>
        <row r="39">
          <cell r="B39">
            <v>105630.5</v>
          </cell>
          <cell r="C39">
            <v>27.3</v>
          </cell>
        </row>
        <row r="40">
          <cell r="B40">
            <v>38768.7</v>
          </cell>
          <cell r="C40">
            <v>2.5</v>
          </cell>
        </row>
        <row r="41">
          <cell r="B41">
            <v>12892.5</v>
          </cell>
          <cell r="C41">
            <v>37.1</v>
          </cell>
        </row>
        <row r="42">
          <cell r="B42">
            <v>4907.4</v>
          </cell>
          <cell r="C42">
            <v>28.1</v>
          </cell>
        </row>
        <row r="43">
          <cell r="B43">
            <v>581.8</v>
          </cell>
          <cell r="C43">
            <v>31.6</v>
          </cell>
        </row>
        <row r="44">
          <cell r="B44">
            <v>122677</v>
          </cell>
          <cell r="C44">
            <v>26.5</v>
          </cell>
        </row>
        <row r="45">
          <cell r="B45">
            <v>104200.1</v>
          </cell>
          <cell r="C45">
            <v>21.2</v>
          </cell>
        </row>
        <row r="46">
          <cell r="B46">
            <v>40239.9</v>
          </cell>
          <cell r="C46">
            <v>36.1</v>
          </cell>
        </row>
        <row r="47">
          <cell r="B47">
            <v>31492.2</v>
          </cell>
          <cell r="C47">
            <v>25</v>
          </cell>
        </row>
        <row r="48">
          <cell r="B48">
            <v>27655.8</v>
          </cell>
          <cell r="C48">
            <v>27.9</v>
          </cell>
        </row>
        <row r="49">
          <cell r="B49">
            <v>9606.6</v>
          </cell>
          <cell r="C49">
            <v>6.2</v>
          </cell>
        </row>
        <row r="50">
          <cell r="B50">
            <v>460005.8</v>
          </cell>
          <cell r="C50">
            <v>28.5</v>
          </cell>
        </row>
        <row r="51">
          <cell r="B51">
            <v>76279.3</v>
          </cell>
          <cell r="C51">
            <v>13.8</v>
          </cell>
        </row>
        <row r="52">
          <cell r="B52">
            <v>25250</v>
          </cell>
          <cell r="C52">
            <v>15.9</v>
          </cell>
        </row>
        <row r="53">
          <cell r="B53">
            <v>605024.8</v>
          </cell>
          <cell r="C53">
            <v>43.5</v>
          </cell>
        </row>
        <row r="54">
          <cell r="B54">
            <v>9359.5</v>
          </cell>
          <cell r="C54">
            <v>13.2</v>
          </cell>
        </row>
        <row r="55">
          <cell r="B55">
            <v>42739.9</v>
          </cell>
          <cell r="C55">
            <v>33.2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815180.383</v>
          </cell>
          <cell r="D7">
            <v>10.4327316287</v>
          </cell>
          <cell r="E7">
            <v>438064.4686</v>
          </cell>
          <cell r="G7">
            <v>9.6550175445</v>
          </cell>
        </row>
        <row r="8">
          <cell r="B8">
            <v>56260.5425</v>
          </cell>
          <cell r="D8">
            <v>28.5103848672345</v>
          </cell>
          <cell r="E8">
            <v>56260.5425</v>
          </cell>
          <cell r="G8">
            <v>28.5103848672345</v>
          </cell>
        </row>
        <row r="9">
          <cell r="B9">
            <v>319515.5964</v>
          </cell>
          <cell r="D9">
            <v>0.704107343908708</v>
          </cell>
          <cell r="E9">
            <v>196876.8749</v>
          </cell>
          <cell r="G9">
            <v>-7.77996789153667</v>
          </cell>
        </row>
        <row r="10">
          <cell r="B10">
            <v>29025.8065</v>
          </cell>
          <cell r="D10">
            <v>2.60242176698765</v>
          </cell>
          <cell r="E10">
            <v>19299.0112</v>
          </cell>
          <cell r="G10">
            <v>13.6953816590445</v>
          </cell>
        </row>
        <row r="11">
          <cell r="B11">
            <v>17084.578</v>
          </cell>
          <cell r="D11">
            <v>6.61506565562843</v>
          </cell>
          <cell r="E11">
            <v>4916.4111</v>
          </cell>
          <cell r="G11">
            <v>14.2899707429587</v>
          </cell>
        </row>
        <row r="12">
          <cell r="B12">
            <v>57631.9924</v>
          </cell>
          <cell r="D12">
            <v>14.9309608478473</v>
          </cell>
          <cell r="E12">
            <v>27915.3521</v>
          </cell>
          <cell r="G12">
            <v>25.4758920521075</v>
          </cell>
        </row>
        <row r="13">
          <cell r="B13">
            <v>42910.276</v>
          </cell>
          <cell r="D13">
            <v>11.1476575866012</v>
          </cell>
          <cell r="E13">
            <v>12629.2006</v>
          </cell>
          <cell r="G13">
            <v>25.1556663910128</v>
          </cell>
        </row>
        <row r="14">
          <cell r="B14">
            <v>55534.158</v>
          </cell>
          <cell r="D14">
            <v>10.8072273569979</v>
          </cell>
          <cell r="E14">
            <v>14077.0903</v>
          </cell>
          <cell r="G14">
            <v>24.5024041757964</v>
          </cell>
        </row>
        <row r="15">
          <cell r="B15">
            <v>91847.4627</v>
          </cell>
          <cell r="D15">
            <v>12.0002699055479</v>
          </cell>
          <cell r="E15">
            <v>35967.5289</v>
          </cell>
          <cell r="G15">
            <v>19.7932901203443</v>
          </cell>
        </row>
        <row r="16">
          <cell r="B16">
            <v>66202.8136</v>
          </cell>
          <cell r="D16">
            <v>18.3977311523562</v>
          </cell>
          <cell r="E16">
            <v>26613.2831</v>
          </cell>
          <cell r="G16">
            <v>41.3057158082326</v>
          </cell>
        </row>
        <row r="17">
          <cell r="B17">
            <v>51702.322</v>
          </cell>
          <cell r="D17">
            <v>7.24076632095898</v>
          </cell>
          <cell r="E17">
            <v>28520.7475</v>
          </cell>
          <cell r="G17">
            <v>9.2107816307164</v>
          </cell>
        </row>
        <row r="18">
          <cell r="B18">
            <v>8896.4169</v>
          </cell>
          <cell r="D18">
            <v>14.1781549307757</v>
          </cell>
          <cell r="E18">
            <v>3146.0169</v>
          </cell>
          <cell r="G18">
            <v>34.8238777204568</v>
          </cell>
        </row>
        <row r="19">
          <cell r="B19">
            <v>18568.418</v>
          </cell>
          <cell r="E19">
            <v>11842.4095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20.4</v>
          </cell>
        </row>
        <row r="7">
          <cell r="E7" t="str">
            <v>  </v>
          </cell>
        </row>
        <row r="8">
          <cell r="E8">
            <v>-6.4</v>
          </cell>
        </row>
        <row r="9">
          <cell r="E9">
            <v>33.7</v>
          </cell>
        </row>
        <row r="10">
          <cell r="E10">
            <v>23</v>
          </cell>
        </row>
        <row r="11">
          <cell r="E11" t="str">
            <v>  </v>
          </cell>
        </row>
        <row r="12">
          <cell r="E12">
            <v>16.7</v>
          </cell>
        </row>
        <row r="13">
          <cell r="E13">
            <v>20.5</v>
          </cell>
        </row>
        <row r="14">
          <cell r="E14" t="str">
            <v>  </v>
          </cell>
        </row>
        <row r="15">
          <cell r="E15">
            <v>44.7</v>
          </cell>
        </row>
        <row r="16">
          <cell r="E16">
            <v>26.7</v>
          </cell>
        </row>
        <row r="17">
          <cell r="E17">
            <v>14.6</v>
          </cell>
        </row>
        <row r="18">
          <cell r="E18" t="str">
            <v>  </v>
          </cell>
        </row>
        <row r="19">
          <cell r="E19">
            <v>11</v>
          </cell>
        </row>
        <row r="20">
          <cell r="E20">
            <v>27.9</v>
          </cell>
        </row>
        <row r="21">
          <cell r="E21">
            <v>-31.6</v>
          </cell>
        </row>
        <row r="22">
          <cell r="E22">
            <v>30.3</v>
          </cell>
        </row>
        <row r="23">
          <cell r="E23">
            <v>4.7</v>
          </cell>
        </row>
        <row r="26">
          <cell r="E26">
            <v>-19.1</v>
          </cell>
        </row>
        <row r="27">
          <cell r="E27">
            <v>9.1</v>
          </cell>
        </row>
        <row r="28">
          <cell r="E28">
            <v>9.5</v>
          </cell>
        </row>
        <row r="29">
          <cell r="E29">
            <v>17.5</v>
          </cell>
        </row>
        <row r="30">
          <cell r="E30" t="str">
            <v>  </v>
          </cell>
        </row>
        <row r="31">
          <cell r="E31">
            <v>10.1</v>
          </cell>
        </row>
        <row r="32">
          <cell r="E32">
            <v>152.2</v>
          </cell>
        </row>
        <row r="33">
          <cell r="E33">
            <v>45.5</v>
          </cell>
        </row>
        <row r="34">
          <cell r="E34">
            <v>25.7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PI "/>
    </sheetNames>
    <sheetDataSet>
      <sheetData sheetId="0">
        <row r="9">
          <cell r="B9">
            <v>99.55420597</v>
          </cell>
          <cell r="C9">
            <v>100.0389057</v>
          </cell>
          <cell r="D9">
            <v>99.97120463</v>
          </cell>
        </row>
        <row r="10">
          <cell r="B10">
            <v>98.27949763</v>
          </cell>
          <cell r="C10">
            <v>97.2338111</v>
          </cell>
          <cell r="D10">
            <v>99.65583091</v>
          </cell>
        </row>
        <row r="18">
          <cell r="B18">
            <v>99.9733313</v>
          </cell>
          <cell r="C18">
            <v>99.97331702</v>
          </cell>
          <cell r="D18">
            <v>99.80015303</v>
          </cell>
        </row>
        <row r="19">
          <cell r="B19">
            <v>100.00735695</v>
          </cell>
          <cell r="C19">
            <v>99.10914465</v>
          </cell>
          <cell r="D19">
            <v>98.10983119</v>
          </cell>
        </row>
        <row r="20">
          <cell r="B20">
            <v>99.90566428</v>
          </cell>
          <cell r="C20">
            <v>100.05848014</v>
          </cell>
          <cell r="D20">
            <v>100.16949617</v>
          </cell>
        </row>
        <row r="21">
          <cell r="B21">
            <v>100.39372149</v>
          </cell>
          <cell r="C21">
            <v>106.1634316</v>
          </cell>
          <cell r="D21">
            <v>102.41302236</v>
          </cell>
        </row>
        <row r="22">
          <cell r="B22">
            <v>99.88729348</v>
          </cell>
          <cell r="C22">
            <v>102.13228146</v>
          </cell>
          <cell r="D22">
            <v>100.75398697</v>
          </cell>
        </row>
        <row r="23">
          <cell r="B23">
            <v>100</v>
          </cell>
          <cell r="C23">
            <v>100.88562796</v>
          </cell>
          <cell r="D23">
            <v>102.33954103</v>
          </cell>
        </row>
        <row r="24">
          <cell r="B24">
            <v>100.20195495</v>
          </cell>
          <cell r="C24">
            <v>98.33663268</v>
          </cell>
          <cell r="D24">
            <v>98.33294328</v>
          </cell>
        </row>
        <row r="25">
          <cell r="B25">
            <v>99.69056588</v>
          </cell>
          <cell r="C25">
            <v>101.27885328</v>
          </cell>
          <cell r="D25">
            <v>100.78382027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47329</v>
          </cell>
        </row>
        <row r="4">
          <cell r="E4">
            <v>7295</v>
          </cell>
        </row>
        <row r="5">
          <cell r="E5">
            <v>21</v>
          </cell>
        </row>
        <row r="6">
          <cell r="E6">
            <v>40013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4">
        <row r="4">
          <cell r="D4">
            <v>20.4</v>
          </cell>
        </row>
        <row r="5">
          <cell r="D5">
            <v>23.4</v>
          </cell>
        </row>
        <row r="6">
          <cell r="D6">
            <v>31.7</v>
          </cell>
        </row>
        <row r="7">
          <cell r="D7">
            <v>19.5</v>
          </cell>
        </row>
        <row r="8">
          <cell r="D8">
            <v>23.5</v>
          </cell>
        </row>
        <row r="9">
          <cell r="D9">
            <v>20.2</v>
          </cell>
        </row>
        <row r="10">
          <cell r="D10">
            <v>20</v>
          </cell>
        </row>
        <row r="11">
          <cell r="D11">
            <v>20</v>
          </cell>
        </row>
        <row r="12">
          <cell r="D12">
            <v>21.8</v>
          </cell>
        </row>
        <row r="13">
          <cell r="D13">
            <v>18.4</v>
          </cell>
        </row>
        <row r="14">
          <cell r="D14">
            <v>18.5</v>
          </cell>
        </row>
        <row r="15">
          <cell r="D15">
            <v>23.2</v>
          </cell>
        </row>
        <row r="16">
          <cell r="D16">
            <v>19.2</v>
          </cell>
        </row>
        <row r="17">
          <cell r="D17">
            <v>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8" sqref="I8"/>
    </sheetView>
  </sheetViews>
  <sheetFormatPr defaultColWidth="8.00390625" defaultRowHeight="14.25"/>
  <cols>
    <col min="1" max="1" width="26.75390625" style="79" customWidth="1"/>
    <col min="2" max="2" width="16.00390625" style="81" customWidth="1"/>
    <col min="3" max="3" width="14.75390625" style="81" customWidth="1"/>
    <col min="4" max="4" width="16.50390625" style="82" customWidth="1"/>
    <col min="5" max="15" width="9.00390625" style="79" customWidth="1"/>
    <col min="16" max="111" width="8.00390625" style="79" customWidth="1"/>
    <col min="112" max="133" width="9.00390625" style="79" customWidth="1"/>
    <col min="134" max="16384" width="8.00390625" style="79" customWidth="1"/>
  </cols>
  <sheetData>
    <row r="1" spans="1:4" ht="31.5" customHeight="1">
      <c r="A1" s="297" t="s">
        <v>303</v>
      </c>
      <c r="B1" s="297"/>
      <c r="C1" s="297"/>
      <c r="D1" s="297"/>
    </row>
    <row r="2" spans="1:4" ht="17.25" customHeight="1">
      <c r="A2" s="47"/>
      <c r="B2" s="47"/>
      <c r="C2" s="47"/>
      <c r="D2" s="60"/>
    </row>
    <row r="3" spans="1:4" s="3" customFormat="1" ht="36" customHeight="1">
      <c r="A3" s="48" t="s">
        <v>195</v>
      </c>
      <c r="B3" s="49" t="s">
        <v>1</v>
      </c>
      <c r="C3" s="50" t="s">
        <v>2</v>
      </c>
      <c r="D3" s="80" t="s">
        <v>262</v>
      </c>
    </row>
    <row r="4" spans="1:5" s="3" customFormat="1" ht="22.5" customHeight="1">
      <c r="A4" s="281" t="s">
        <v>205</v>
      </c>
      <c r="B4" s="52" t="s">
        <v>3</v>
      </c>
      <c r="C4" s="54">
        <v>1980.0827</v>
      </c>
      <c r="D4" s="61">
        <v>10.5</v>
      </c>
      <c r="E4" s="63"/>
    </row>
    <row r="5" spans="1:5" s="3" customFormat="1" ht="22.5" customHeight="1">
      <c r="A5" s="281" t="s">
        <v>4</v>
      </c>
      <c r="B5" s="52" t="s">
        <v>3</v>
      </c>
      <c r="C5" s="54">
        <v>170.19756572911245</v>
      </c>
      <c r="D5" s="61">
        <v>7.7</v>
      </c>
      <c r="E5" s="63"/>
    </row>
    <row r="6" spans="1:5" s="3" customFormat="1" ht="22.5" customHeight="1">
      <c r="A6" s="281" t="s">
        <v>5</v>
      </c>
      <c r="B6" s="52" t="s">
        <v>3</v>
      </c>
      <c r="C6" s="54">
        <v>781.721840326434</v>
      </c>
      <c r="D6" s="61">
        <v>8.3</v>
      </c>
      <c r="E6" s="63"/>
    </row>
    <row r="7" spans="1:5" s="3" customFormat="1" ht="22.5" customHeight="1">
      <c r="A7" s="281" t="s">
        <v>6</v>
      </c>
      <c r="B7" s="52" t="s">
        <v>3</v>
      </c>
      <c r="C7" s="54">
        <v>1028.1632939444535</v>
      </c>
      <c r="D7" s="61">
        <v>12.8</v>
      </c>
      <c r="E7" s="63"/>
    </row>
    <row r="8" spans="1:5" s="3" customFormat="1" ht="22.5" customHeight="1">
      <c r="A8" s="282" t="s">
        <v>8</v>
      </c>
      <c r="B8" s="52" t="s">
        <v>3</v>
      </c>
      <c r="C8" s="54" t="s">
        <v>9</v>
      </c>
      <c r="D8" s="61">
        <v>7.7</v>
      </c>
      <c r="E8" s="63"/>
    </row>
    <row r="9" spans="1:5" s="3" customFormat="1" ht="31.5" customHeight="1">
      <c r="A9" s="283" t="s">
        <v>335</v>
      </c>
      <c r="B9" s="52" t="s">
        <v>3</v>
      </c>
      <c r="C9" s="54">
        <v>122.58847</v>
      </c>
      <c r="D9" s="61">
        <v>23.6</v>
      </c>
      <c r="E9" s="63"/>
    </row>
    <row r="10" spans="1:5" s="3" customFormat="1" ht="22.5" customHeight="1">
      <c r="A10" s="53" t="s">
        <v>10</v>
      </c>
      <c r="B10" s="52" t="s">
        <v>3</v>
      </c>
      <c r="C10" s="54" t="s">
        <v>9</v>
      </c>
      <c r="D10" s="284">
        <v>20.4</v>
      </c>
      <c r="E10" s="63"/>
    </row>
    <row r="11" spans="1:5" s="3" customFormat="1" ht="22.5" customHeight="1">
      <c r="A11" s="53" t="s">
        <v>249</v>
      </c>
      <c r="B11" s="52" t="s">
        <v>3</v>
      </c>
      <c r="C11" s="54" t="s">
        <v>9</v>
      </c>
      <c r="D11" s="61">
        <v>27.2</v>
      </c>
      <c r="E11" s="63"/>
    </row>
    <row r="12" spans="1:5" s="3" customFormat="1" ht="22.5" customHeight="1">
      <c r="A12" s="53" t="s">
        <v>250</v>
      </c>
      <c r="B12" s="52" t="s">
        <v>3</v>
      </c>
      <c r="C12" s="54" t="s">
        <v>9</v>
      </c>
      <c r="D12" s="61">
        <v>27.9</v>
      </c>
      <c r="E12" s="63"/>
    </row>
    <row r="13" spans="1:5" s="3" customFormat="1" ht="22.5" customHeight="1">
      <c r="A13" s="53" t="s">
        <v>247</v>
      </c>
      <c r="B13" s="52" t="s">
        <v>3</v>
      </c>
      <c r="C13" s="54">
        <v>107.68</v>
      </c>
      <c r="D13" s="61">
        <v>17.48</v>
      </c>
      <c r="E13" s="63"/>
    </row>
    <row r="14" spans="1:5" s="3" customFormat="1" ht="22.5" customHeight="1">
      <c r="A14" s="53" t="s">
        <v>11</v>
      </c>
      <c r="B14" s="52" t="s">
        <v>12</v>
      </c>
      <c r="C14" s="54">
        <v>265.2091</v>
      </c>
      <c r="D14" s="285">
        <v>21.4</v>
      </c>
      <c r="E14" s="63"/>
    </row>
    <row r="15" spans="1:5" s="3" customFormat="1" ht="22.5" customHeight="1">
      <c r="A15" s="53" t="s">
        <v>13</v>
      </c>
      <c r="B15" s="52" t="s">
        <v>3</v>
      </c>
      <c r="C15" s="54">
        <v>159.3349</v>
      </c>
      <c r="D15" s="61">
        <v>23.56</v>
      </c>
      <c r="E15" s="63"/>
    </row>
    <row r="16" spans="1:5" s="3" customFormat="1" ht="22.5" customHeight="1">
      <c r="A16" s="286" t="s">
        <v>14</v>
      </c>
      <c r="B16" s="52" t="s">
        <v>3</v>
      </c>
      <c r="C16" s="54">
        <v>863.300136106072</v>
      </c>
      <c r="D16" s="61">
        <v>25</v>
      </c>
      <c r="E16" s="63"/>
    </row>
    <row r="17" spans="1:5" s="3" customFormat="1" ht="22.5" customHeight="1">
      <c r="A17" s="53" t="s">
        <v>15</v>
      </c>
      <c r="B17" s="52" t="s">
        <v>3</v>
      </c>
      <c r="C17" s="54">
        <v>284.78109</v>
      </c>
      <c r="D17" s="61">
        <v>46.2</v>
      </c>
      <c r="E17" s="63"/>
    </row>
    <row r="18" spans="1:5" s="3" customFormat="1" ht="22.5" customHeight="1">
      <c r="A18" s="53" t="s">
        <v>16</v>
      </c>
      <c r="B18" s="52" t="s">
        <v>3</v>
      </c>
      <c r="C18" s="54">
        <v>136.36764</v>
      </c>
      <c r="D18" s="61">
        <v>57.2</v>
      </c>
      <c r="E18" s="63"/>
    </row>
    <row r="19" spans="1:5" s="3" customFormat="1" ht="22.5" customHeight="1">
      <c r="A19" s="53" t="s">
        <v>17</v>
      </c>
      <c r="B19" s="52" t="s">
        <v>3</v>
      </c>
      <c r="C19" s="54">
        <v>148.41346000000001</v>
      </c>
      <c r="D19" s="61">
        <v>37.4</v>
      </c>
      <c r="E19" s="63"/>
    </row>
    <row r="20" spans="1:5" s="3" customFormat="1" ht="22.5" customHeight="1">
      <c r="A20" s="296" t="s">
        <v>336</v>
      </c>
      <c r="B20" s="52" t="s">
        <v>299</v>
      </c>
      <c r="C20" s="287">
        <v>2895</v>
      </c>
      <c r="D20" s="61">
        <v>571.7</v>
      </c>
      <c r="E20" s="63"/>
    </row>
    <row r="21" spans="1:5" s="3" customFormat="1" ht="22.5" customHeight="1">
      <c r="A21" s="282" t="s">
        <v>333</v>
      </c>
      <c r="B21" s="52" t="s">
        <v>3</v>
      </c>
      <c r="C21" s="54">
        <v>84.4015</v>
      </c>
      <c r="D21" s="61">
        <v>24.6</v>
      </c>
      <c r="E21" s="63"/>
    </row>
    <row r="22" spans="1:5" s="3" customFormat="1" ht="22.5" customHeight="1">
      <c r="A22" s="282" t="s">
        <v>334</v>
      </c>
      <c r="B22" s="52" t="s">
        <v>3</v>
      </c>
      <c r="C22" s="54">
        <v>54.3807</v>
      </c>
      <c r="D22" s="61">
        <v>26.7</v>
      </c>
      <c r="E22" s="63"/>
    </row>
    <row r="23" spans="1:5" s="3" customFormat="1" ht="22.5" customHeight="1">
      <c r="A23" s="282" t="s">
        <v>187</v>
      </c>
      <c r="B23" s="52" t="s">
        <v>3</v>
      </c>
      <c r="C23" s="54">
        <v>281.5909</v>
      </c>
      <c r="D23" s="61">
        <v>6.6</v>
      </c>
      <c r="E23" s="63"/>
    </row>
    <row r="24" spans="1:5" s="3" customFormat="1" ht="22.5" customHeight="1">
      <c r="A24" s="53" t="s">
        <v>18</v>
      </c>
      <c r="B24" s="52" t="s">
        <v>3</v>
      </c>
      <c r="C24" s="54">
        <v>3238.893268594</v>
      </c>
      <c r="D24" s="61">
        <v>7.586337053281184</v>
      </c>
      <c r="E24" s="63"/>
    </row>
    <row r="25" spans="1:5" s="3" customFormat="1" ht="22.5" customHeight="1">
      <c r="A25" s="53" t="s">
        <v>198</v>
      </c>
      <c r="B25" s="52" t="s">
        <v>3</v>
      </c>
      <c r="C25" s="54">
        <v>2121.8984536127</v>
      </c>
      <c r="D25" s="61">
        <v>12.2</v>
      </c>
      <c r="E25" s="63"/>
    </row>
    <row r="26" spans="1:5" s="3" customFormat="1" ht="22.5" customHeight="1">
      <c r="A26" s="53" t="s">
        <v>19</v>
      </c>
      <c r="B26" s="52" t="s">
        <v>3</v>
      </c>
      <c r="C26" s="54">
        <v>2703.9730970656997</v>
      </c>
      <c r="D26" s="61">
        <v>18.5</v>
      </c>
      <c r="E26" s="63"/>
    </row>
    <row r="27" spans="1:5" s="3" customFormat="1" ht="22.5" customHeight="1">
      <c r="A27" s="53" t="s">
        <v>20</v>
      </c>
      <c r="B27" s="52" t="s">
        <v>0</v>
      </c>
      <c r="C27" s="288" t="s">
        <v>9</v>
      </c>
      <c r="D27" s="289">
        <v>99.97120463</v>
      </c>
      <c r="E27" s="63"/>
    </row>
    <row r="28" spans="1:5" s="3" customFormat="1" ht="22.5" customHeight="1">
      <c r="A28" s="53" t="s">
        <v>302</v>
      </c>
      <c r="B28" s="52" t="s">
        <v>22</v>
      </c>
      <c r="C28" s="290">
        <v>15260</v>
      </c>
      <c r="D28" s="289">
        <v>12.1</v>
      </c>
      <c r="E28" s="63"/>
    </row>
    <row r="29" spans="1:5" s="3" customFormat="1" ht="22.5" customHeight="1">
      <c r="A29" s="286" t="s">
        <v>21</v>
      </c>
      <c r="B29" s="52" t="s">
        <v>22</v>
      </c>
      <c r="C29" s="287">
        <v>19283</v>
      </c>
      <c r="D29" s="61">
        <v>10.5</v>
      </c>
      <c r="E29" s="63"/>
    </row>
    <row r="30" spans="1:5" s="3" customFormat="1" ht="22.5" customHeight="1">
      <c r="A30" s="286" t="s">
        <v>23</v>
      </c>
      <c r="B30" s="52" t="s">
        <v>22</v>
      </c>
      <c r="C30" s="287">
        <v>10604</v>
      </c>
      <c r="D30" s="61">
        <v>14.7</v>
      </c>
      <c r="E30" s="63"/>
    </row>
    <row r="31" spans="1:5" s="3" customFormat="1" ht="22.5" customHeight="1">
      <c r="A31" s="282" t="s">
        <v>7</v>
      </c>
      <c r="B31" s="52" t="s">
        <v>196</v>
      </c>
      <c r="C31" s="54">
        <v>81.5180383</v>
      </c>
      <c r="D31" s="61">
        <v>10.4327316287</v>
      </c>
      <c r="E31" s="63"/>
    </row>
    <row r="32" spans="1:5" s="3" customFormat="1" ht="22.5" customHeight="1">
      <c r="A32" s="282" t="s">
        <v>197</v>
      </c>
      <c r="B32" s="52" t="s">
        <v>196</v>
      </c>
      <c r="C32" s="54">
        <v>43.80644686</v>
      </c>
      <c r="D32" s="61">
        <v>9.6550175445</v>
      </c>
      <c r="E32" s="6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J17" sqref="J17"/>
    </sheetView>
  </sheetViews>
  <sheetFormatPr defaultColWidth="8.00390625" defaultRowHeight="14.25"/>
  <cols>
    <col min="1" max="1" width="26.875" style="83" customWidth="1"/>
    <col min="2" max="2" width="12.125" style="83" customWidth="1"/>
    <col min="3" max="3" width="15.125" style="83" customWidth="1"/>
    <col min="4" max="4" width="11.50390625" style="83" customWidth="1"/>
    <col min="5" max="16384" width="8.00390625" style="83" customWidth="1"/>
  </cols>
  <sheetData>
    <row r="1" spans="1:4" ht="19.5" customHeight="1">
      <c r="A1" s="311" t="s">
        <v>114</v>
      </c>
      <c r="B1" s="311"/>
      <c r="C1" s="312"/>
      <c r="D1" s="312"/>
    </row>
    <row r="2" spans="1:4" ht="15.75">
      <c r="A2" s="145"/>
      <c r="B2" s="145"/>
      <c r="C2" s="145"/>
      <c r="D2" s="145"/>
    </row>
    <row r="3" spans="1:4" ht="17.25">
      <c r="A3" s="313"/>
      <c r="B3" s="313"/>
      <c r="C3" s="313"/>
      <c r="D3" s="146"/>
    </row>
    <row r="4" spans="1:4" ht="24" customHeight="1">
      <c r="A4" s="147" t="s">
        <v>252</v>
      </c>
      <c r="B4" s="147" t="s">
        <v>77</v>
      </c>
      <c r="C4" s="148" t="s">
        <v>115</v>
      </c>
      <c r="D4" s="149" t="s">
        <v>116</v>
      </c>
    </row>
    <row r="5" spans="1:4" ht="24.75" customHeight="1">
      <c r="A5" s="150" t="s">
        <v>117</v>
      </c>
      <c r="B5" s="151" t="s">
        <v>3</v>
      </c>
      <c r="C5" s="152">
        <f>'[4]Sheet1'!B21/10000</f>
        <v>863.300136106072</v>
      </c>
      <c r="D5" s="153">
        <f>ROUND('[4]Sheet1'!D21,1)</f>
        <v>25</v>
      </c>
    </row>
    <row r="6" spans="1:4" ht="24.75" customHeight="1">
      <c r="A6" s="154" t="s">
        <v>118</v>
      </c>
      <c r="B6" s="155"/>
      <c r="C6" s="156"/>
      <c r="D6" s="157"/>
    </row>
    <row r="7" spans="1:4" ht="24.75" customHeight="1">
      <c r="A7" s="158" t="s">
        <v>119</v>
      </c>
      <c r="B7" s="155" t="s">
        <v>3</v>
      </c>
      <c r="C7" s="156">
        <f>'[4]Sheet1'!B23/10000</f>
        <v>753.3785451783992</v>
      </c>
      <c r="D7" s="157">
        <f>ROUND('[4]Sheet1'!D23,1)</f>
        <v>25.3</v>
      </c>
    </row>
    <row r="8" spans="1:4" ht="24.75" customHeight="1">
      <c r="A8" s="158" t="s">
        <v>120</v>
      </c>
      <c r="B8" s="155" t="s">
        <v>3</v>
      </c>
      <c r="C8" s="156">
        <f>'[4]Sheet1'!B24/10000</f>
        <v>109.92159092767275</v>
      </c>
      <c r="D8" s="157">
        <f>ROUND('[4]Sheet1'!D24,1)</f>
        <v>22.8</v>
      </c>
    </row>
    <row r="9" spans="1:4" ht="24.75" customHeight="1">
      <c r="A9" s="154" t="s">
        <v>121</v>
      </c>
      <c r="B9" s="155"/>
      <c r="C9" s="156"/>
      <c r="D9" s="157"/>
    </row>
    <row r="10" spans="1:4" ht="24.75" customHeight="1">
      <c r="A10" s="158" t="s">
        <v>122</v>
      </c>
      <c r="B10" s="155" t="s">
        <v>3</v>
      </c>
      <c r="C10" s="156">
        <f>'[4]Sheet1'!B26/10000</f>
        <v>741.9896061495701</v>
      </c>
      <c r="D10" s="157">
        <f>ROUND('[4]Sheet1'!D26,1)</f>
        <v>22.4</v>
      </c>
    </row>
    <row r="11" spans="1:4" ht="24.75" customHeight="1">
      <c r="A11" s="159" t="s">
        <v>123</v>
      </c>
      <c r="B11" s="160" t="s">
        <v>3</v>
      </c>
      <c r="C11" s="161">
        <f>'[4]Sheet1'!B27/10000</f>
        <v>121.31052995650181</v>
      </c>
      <c r="D11" s="162">
        <f>ROUND('[4]Sheet1'!D27,1)</f>
        <v>42.9</v>
      </c>
    </row>
    <row r="12" spans="1:5" ht="24.75" customHeight="1">
      <c r="A12" s="150" t="s">
        <v>254</v>
      </c>
      <c r="B12" s="155"/>
      <c r="C12" s="163"/>
      <c r="D12" s="164"/>
      <c r="E12" s="109"/>
    </row>
    <row r="13" spans="1:4" ht="24.75" customHeight="1">
      <c r="A13" s="207" t="s">
        <v>266</v>
      </c>
      <c r="B13" s="166" t="s">
        <v>124</v>
      </c>
      <c r="C13" s="167">
        <v>3434.05</v>
      </c>
      <c r="D13" s="168">
        <v>116.68</v>
      </c>
    </row>
    <row r="14" spans="1:4" ht="24.75" customHeight="1">
      <c r="A14" s="207" t="s">
        <v>267</v>
      </c>
      <c r="B14" s="166" t="s">
        <v>282</v>
      </c>
      <c r="C14" s="216">
        <v>17</v>
      </c>
      <c r="D14" s="168">
        <v>-99.92</v>
      </c>
    </row>
    <row r="15" spans="1:4" ht="24.75" customHeight="1">
      <c r="A15" s="207" t="s">
        <v>268</v>
      </c>
      <c r="B15" s="155" t="s">
        <v>3</v>
      </c>
      <c r="C15" s="167">
        <v>343.25</v>
      </c>
      <c r="D15" s="168">
        <v>125.2</v>
      </c>
    </row>
    <row r="16" spans="1:4" ht="24.75" customHeight="1">
      <c r="A16" s="208" t="s">
        <v>269</v>
      </c>
      <c r="B16" s="169" t="s">
        <v>281</v>
      </c>
      <c r="C16" s="170">
        <v>0.3</v>
      </c>
      <c r="D16" s="171">
        <v>-99.9</v>
      </c>
    </row>
    <row r="17" spans="1:4" ht="17.25">
      <c r="A17" s="33" t="s">
        <v>191</v>
      </c>
      <c r="B17" s="33"/>
      <c r="C17" s="34"/>
      <c r="D17" s="34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83" customWidth="1"/>
    <col min="2" max="2" width="17.50390625" style="83" customWidth="1"/>
    <col min="3" max="3" width="12.625" style="83" customWidth="1"/>
    <col min="4" max="16384" width="8.00390625" style="83" customWidth="1"/>
  </cols>
  <sheetData>
    <row r="1" spans="1:3" ht="42.75" customHeight="1">
      <c r="A1" s="300" t="s">
        <v>125</v>
      </c>
      <c r="B1" s="300"/>
      <c r="C1" s="300"/>
    </row>
    <row r="2" spans="1:3" ht="6.75" customHeight="1">
      <c r="A2" s="172"/>
      <c r="B2" s="172"/>
      <c r="C2" s="172"/>
    </row>
    <row r="3" spans="1:3" ht="15.75" customHeight="1">
      <c r="A3" s="173"/>
      <c r="B3" s="314"/>
      <c r="C3" s="314"/>
    </row>
    <row r="4" spans="1:3" ht="32.25" customHeight="1">
      <c r="A4" s="174" t="s">
        <v>252</v>
      </c>
      <c r="B4" s="148" t="s">
        <v>126</v>
      </c>
      <c r="C4" s="149" t="s">
        <v>64</v>
      </c>
    </row>
    <row r="5" spans="1:3" ht="17.25">
      <c r="A5" s="175" t="s">
        <v>127</v>
      </c>
      <c r="B5" s="176">
        <f>'[4]Sheet1'!$B31/10000</f>
        <v>229.48747000000003</v>
      </c>
      <c r="C5" s="177">
        <f>ROUND('[4]Sheet1'!$C$31,1)</f>
        <v>29.8</v>
      </c>
    </row>
    <row r="6" spans="1:3" ht="21" customHeight="1">
      <c r="A6" s="175" t="s">
        <v>128</v>
      </c>
      <c r="B6" s="178">
        <f>'[4]Sheet1'!$B33/10000</f>
        <v>26.974870000000003</v>
      </c>
      <c r="C6" s="179">
        <f>ROUND('[4]Sheet1'!$C33,1)</f>
        <v>31.2</v>
      </c>
    </row>
    <row r="7" spans="1:3" ht="21" customHeight="1">
      <c r="A7" s="175" t="s">
        <v>129</v>
      </c>
      <c r="B7" s="178">
        <f>'[4]Sheet1'!$B34/10000</f>
        <v>2.4992</v>
      </c>
      <c r="C7" s="179">
        <f>ROUND('[4]Sheet1'!$C34,1)</f>
        <v>34.5</v>
      </c>
    </row>
    <row r="8" spans="1:3" ht="21" customHeight="1">
      <c r="A8" s="175" t="s">
        <v>130</v>
      </c>
      <c r="B8" s="178">
        <f>'[4]Sheet1'!$B35/10000</f>
        <v>4.32161</v>
      </c>
      <c r="C8" s="179">
        <f>ROUND('[4]Sheet1'!$C35,1)</f>
        <v>34.3</v>
      </c>
    </row>
    <row r="9" spans="1:3" ht="21" customHeight="1">
      <c r="A9" s="175" t="s">
        <v>131</v>
      </c>
      <c r="B9" s="178">
        <f>'[4]Sheet1'!$B36/10000</f>
        <v>17.97516</v>
      </c>
      <c r="C9" s="179">
        <f>ROUND('[4]Sheet1'!$C36,1)</f>
        <v>16.2</v>
      </c>
    </row>
    <row r="10" spans="1:3" ht="21" customHeight="1">
      <c r="A10" s="175" t="s">
        <v>132</v>
      </c>
      <c r="B10" s="178">
        <f>'[4]Sheet1'!$B37/10000</f>
        <v>1.17162</v>
      </c>
      <c r="C10" s="179">
        <f>ROUND('[4]Sheet1'!$C37,1)</f>
        <v>26.4</v>
      </c>
    </row>
    <row r="11" spans="1:3" ht="21" customHeight="1">
      <c r="A11" s="175" t="s">
        <v>133</v>
      </c>
      <c r="B11" s="178">
        <f>'[4]Sheet1'!$B38/10000</f>
        <v>4.81383</v>
      </c>
      <c r="C11" s="179">
        <f>ROUND('[4]Sheet1'!$C38,1)</f>
        <v>34.5</v>
      </c>
    </row>
    <row r="12" spans="1:3" ht="21" customHeight="1">
      <c r="A12" s="175" t="s">
        <v>134</v>
      </c>
      <c r="B12" s="178">
        <f>'[4]Sheet1'!$B39/10000</f>
        <v>10.56305</v>
      </c>
      <c r="C12" s="179">
        <f>ROUND('[4]Sheet1'!$C39,1)</f>
        <v>27.3</v>
      </c>
    </row>
    <row r="13" spans="1:3" ht="21" customHeight="1">
      <c r="A13" s="175" t="s">
        <v>135</v>
      </c>
      <c r="B13" s="178">
        <f>'[4]Sheet1'!$B40/10000</f>
        <v>3.87687</v>
      </c>
      <c r="C13" s="179">
        <f>ROUND('[4]Sheet1'!$C40,1)</f>
        <v>2.5</v>
      </c>
    </row>
    <row r="14" spans="1:3" ht="21" customHeight="1">
      <c r="A14" s="175" t="s">
        <v>136</v>
      </c>
      <c r="B14" s="178">
        <f>'[4]Sheet1'!$B41/10000</f>
        <v>1.28925</v>
      </c>
      <c r="C14" s="179">
        <f>ROUND('[4]Sheet1'!$C41,1)</f>
        <v>37.1</v>
      </c>
    </row>
    <row r="15" spans="1:3" ht="21" customHeight="1">
      <c r="A15" s="175" t="s">
        <v>137</v>
      </c>
      <c r="B15" s="178">
        <f>'[4]Sheet1'!$B42/10000</f>
        <v>0.49073999999999995</v>
      </c>
      <c r="C15" s="179">
        <f>ROUND('[4]Sheet1'!$C42,1)</f>
        <v>28.1</v>
      </c>
    </row>
    <row r="16" spans="1:3" ht="21" customHeight="1">
      <c r="A16" s="175" t="s">
        <v>138</v>
      </c>
      <c r="B16" s="178">
        <f>'[4]Sheet1'!$B43/10000</f>
        <v>0.058179999999999996</v>
      </c>
      <c r="C16" s="179">
        <f>ROUND('[4]Sheet1'!$C43,1)</f>
        <v>31.6</v>
      </c>
    </row>
    <row r="17" spans="1:3" ht="21" customHeight="1">
      <c r="A17" s="175" t="s">
        <v>139</v>
      </c>
      <c r="B17" s="178">
        <f>'[4]Sheet1'!$B44/10000</f>
        <v>12.2677</v>
      </c>
      <c r="C17" s="179">
        <f>ROUND('[4]Sheet1'!$C44,1)</f>
        <v>26.5</v>
      </c>
    </row>
    <row r="18" spans="1:3" ht="21" customHeight="1">
      <c r="A18" s="175" t="s">
        <v>140</v>
      </c>
      <c r="B18" s="178">
        <f>'[4]Sheet1'!$B45/10000</f>
        <v>10.420010000000001</v>
      </c>
      <c r="C18" s="179">
        <f>ROUND('[4]Sheet1'!$C45,1)</f>
        <v>21.2</v>
      </c>
    </row>
    <row r="19" spans="1:3" ht="21" customHeight="1">
      <c r="A19" s="175" t="s">
        <v>141</v>
      </c>
      <c r="B19" s="178">
        <f>'[4]Sheet1'!$B46/10000</f>
        <v>4.02399</v>
      </c>
      <c r="C19" s="179">
        <f>ROUND('[4]Sheet1'!$C46,1)</f>
        <v>36.1</v>
      </c>
    </row>
    <row r="20" spans="1:3" ht="21" customHeight="1">
      <c r="A20" s="175" t="s">
        <v>142</v>
      </c>
      <c r="B20" s="178">
        <f>'[4]Sheet1'!$B47/10000</f>
        <v>3.14922</v>
      </c>
      <c r="C20" s="179">
        <f>ROUND('[4]Sheet1'!$C47,1)</f>
        <v>25</v>
      </c>
    </row>
    <row r="21" spans="1:3" ht="21" customHeight="1">
      <c r="A21" s="175" t="s">
        <v>143</v>
      </c>
      <c r="B21" s="178">
        <f>'[4]Sheet1'!$B48/10000</f>
        <v>2.76558</v>
      </c>
      <c r="C21" s="179">
        <f>ROUND('[4]Sheet1'!$C48,1)</f>
        <v>27.9</v>
      </c>
    </row>
    <row r="22" spans="1:3" ht="21" customHeight="1">
      <c r="A22" s="175" t="s">
        <v>144</v>
      </c>
      <c r="B22" s="178">
        <f>'[4]Sheet1'!$B49/10000</f>
        <v>0.9606600000000001</v>
      </c>
      <c r="C22" s="179">
        <f>ROUND('[4]Sheet1'!$C49,1)</f>
        <v>6.2</v>
      </c>
    </row>
    <row r="23" spans="1:3" ht="21" customHeight="1">
      <c r="A23" s="175" t="s">
        <v>145</v>
      </c>
      <c r="B23" s="178">
        <f>'[4]Sheet1'!$B50/10000</f>
        <v>46.00058</v>
      </c>
      <c r="C23" s="179">
        <f>ROUND('[4]Sheet1'!$C50,1)</f>
        <v>28.5</v>
      </c>
    </row>
    <row r="24" spans="1:3" ht="21" customHeight="1">
      <c r="A24" s="175" t="s">
        <v>146</v>
      </c>
      <c r="B24" s="178">
        <f>'[4]Sheet1'!$B51/10000</f>
        <v>7.62793</v>
      </c>
      <c r="C24" s="179">
        <f>ROUND('[4]Sheet1'!$C51,1)</f>
        <v>13.8</v>
      </c>
    </row>
    <row r="25" spans="1:3" ht="21" customHeight="1">
      <c r="A25" s="175" t="s">
        <v>147</v>
      </c>
      <c r="B25" s="178">
        <f>'[4]Sheet1'!$B52/10000</f>
        <v>2.525</v>
      </c>
      <c r="C25" s="179">
        <f>ROUND('[4]Sheet1'!$C52,1)</f>
        <v>15.9</v>
      </c>
    </row>
    <row r="26" spans="1:3" ht="21" customHeight="1">
      <c r="A26" s="175" t="s">
        <v>148</v>
      </c>
      <c r="B26" s="178">
        <f>'[4]Sheet1'!$B53/10000</f>
        <v>60.502480000000006</v>
      </c>
      <c r="C26" s="179">
        <f>ROUND('[4]Sheet1'!$C53,1)</f>
        <v>43.5</v>
      </c>
    </row>
    <row r="27" spans="1:3" ht="21" customHeight="1">
      <c r="A27" s="175" t="s">
        <v>149</v>
      </c>
      <c r="B27" s="178">
        <f>'[4]Sheet1'!$B54/10000</f>
        <v>0.93595</v>
      </c>
      <c r="C27" s="179">
        <f>ROUND('[4]Sheet1'!$C54,1)</f>
        <v>13.2</v>
      </c>
    </row>
    <row r="28" spans="1:3" ht="21" customHeight="1">
      <c r="A28" s="180" t="s">
        <v>150</v>
      </c>
      <c r="B28" s="181">
        <f>'[4]Sheet1'!$B55/10000</f>
        <v>4.27399</v>
      </c>
      <c r="C28" s="182">
        <f>ROUND('[4]Sheet1'!$C55,1)</f>
        <v>33.2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83" customWidth="1"/>
    <col min="2" max="2" width="13.375" style="83" customWidth="1"/>
    <col min="3" max="3" width="14.00390625" style="86" customWidth="1"/>
    <col min="4" max="4" width="13.00390625" style="83" bestFit="1" customWidth="1"/>
    <col min="5" max="6" width="17.25390625" style="83" bestFit="1" customWidth="1"/>
    <col min="7" max="16384" width="8.00390625" style="83" customWidth="1"/>
  </cols>
  <sheetData>
    <row r="1" spans="1:4" ht="24.75">
      <c r="A1" s="299" t="s">
        <v>151</v>
      </c>
      <c r="B1" s="299"/>
      <c r="C1" s="299"/>
      <c r="D1" s="299"/>
    </row>
    <row r="2" spans="1:4" ht="15.75">
      <c r="A2" s="21"/>
      <c r="B2" s="21"/>
      <c r="C2" s="21"/>
      <c r="D2" s="22"/>
    </row>
    <row r="3" spans="1:4" ht="17.25">
      <c r="A3" s="23"/>
      <c r="B3" s="23"/>
      <c r="C3" s="23"/>
      <c r="D3" s="24" t="s">
        <v>152</v>
      </c>
    </row>
    <row r="4" spans="1:4" ht="26.25" customHeight="1">
      <c r="A4" s="25" t="s">
        <v>153</v>
      </c>
      <c r="B4" s="25" t="s">
        <v>185</v>
      </c>
      <c r="C4" s="25" t="s">
        <v>186</v>
      </c>
      <c r="D4" s="26" t="s">
        <v>116</v>
      </c>
    </row>
    <row r="5" spans="1:5" s="1" customFormat="1" ht="26.25" customHeight="1">
      <c r="A5" s="183" t="s">
        <v>264</v>
      </c>
      <c r="B5" s="184">
        <f>'[1]Sheet2'!B6/10000</f>
        <v>38.2557</v>
      </c>
      <c r="C5" s="185">
        <f>'[1]Sheet2'!C6/10000</f>
        <v>181.8575</v>
      </c>
      <c r="D5" s="186">
        <f>ROUND('[1]Sheet2'!$E6,1)</f>
        <v>13.1</v>
      </c>
      <c r="E5" s="27"/>
    </row>
    <row r="6" spans="1:5" ht="26.25" customHeight="1">
      <c r="A6" s="187" t="s">
        <v>154</v>
      </c>
      <c r="B6" s="188">
        <f>'[1]Sheet2'!B7/10000</f>
        <v>33.5468</v>
      </c>
      <c r="C6" s="189">
        <f>'[1]Sheet2'!C7/10000</f>
        <v>151.1278</v>
      </c>
      <c r="D6" s="190">
        <f>ROUND('[1]Sheet2'!$E7,1)</f>
        <v>11.8</v>
      </c>
      <c r="E6" s="27"/>
    </row>
    <row r="7" spans="1:5" ht="26.25" customHeight="1">
      <c r="A7" s="187" t="s">
        <v>155</v>
      </c>
      <c r="B7" s="188">
        <f>'[1]Sheet2'!B8/10000</f>
        <v>4.7089</v>
      </c>
      <c r="C7" s="189">
        <f>'[1]Sheet2'!C8/10000</f>
        <v>30.7297</v>
      </c>
      <c r="D7" s="190">
        <f>ROUND('[1]Sheet2'!$E8,1)</f>
        <v>20</v>
      </c>
      <c r="E7" s="27"/>
    </row>
    <row r="8" spans="1:5" ht="26.25" customHeight="1">
      <c r="A8" s="205" t="s">
        <v>192</v>
      </c>
      <c r="B8" s="188">
        <f>'[1]Sheet2'!B9/10000</f>
        <v>19.2243</v>
      </c>
      <c r="C8" s="189">
        <f>'[1]Sheet2'!C9/10000</f>
        <v>84.4015</v>
      </c>
      <c r="D8" s="190">
        <f>ROUND('[1]Sheet2'!$E9,1)</f>
        <v>24.6</v>
      </c>
      <c r="E8" s="27"/>
    </row>
    <row r="9" spans="1:5" ht="26.25" customHeight="1">
      <c r="A9" s="187" t="s">
        <v>154</v>
      </c>
      <c r="B9" s="188">
        <f>'[1]Sheet2'!B10/10000</f>
        <v>14.663</v>
      </c>
      <c r="C9" s="189">
        <f>'[1]Sheet2'!C10/10000</f>
        <v>54.3807</v>
      </c>
      <c r="D9" s="190">
        <f>ROUND('[1]Sheet2'!$E10,1)</f>
        <v>26.7</v>
      </c>
      <c r="E9" s="27"/>
    </row>
    <row r="10" spans="1:5" ht="26.25" customHeight="1">
      <c r="A10" s="191" t="s">
        <v>255</v>
      </c>
      <c r="B10" s="188">
        <f>'[1]Sheet2'!B11/10000</f>
        <v>16.6376</v>
      </c>
      <c r="C10" s="189">
        <f>'[1]Sheet2'!C11/10000</f>
        <v>86.7538</v>
      </c>
      <c r="D10" s="190">
        <f>ROUND('[1]Sheet2'!$E11,1)</f>
        <v>2.6</v>
      </c>
      <c r="E10" s="27"/>
    </row>
    <row r="11" spans="1:5" s="1" customFormat="1" ht="26.25" customHeight="1">
      <c r="A11" s="192" t="s">
        <v>265</v>
      </c>
      <c r="B11" s="193">
        <f>'[1]Sheet2'!B12/10000</f>
        <v>56.9189</v>
      </c>
      <c r="C11" s="194">
        <f>'[1]Sheet2'!C12/10000</f>
        <v>281.5909</v>
      </c>
      <c r="D11" s="195">
        <f>ROUND('[1]Sheet2'!$E12,1)</f>
        <v>6.6</v>
      </c>
      <c r="E11" s="27"/>
    </row>
    <row r="12" spans="1:4" ht="26.25" customHeight="1">
      <c r="A12" s="25" t="s">
        <v>156</v>
      </c>
      <c r="B12" s="28" t="s">
        <v>157</v>
      </c>
      <c r="C12" s="29" t="s">
        <v>158</v>
      </c>
      <c r="D12" s="30" t="s">
        <v>159</v>
      </c>
    </row>
    <row r="13" spans="1:5" ht="26.25" customHeight="1">
      <c r="A13" s="196" t="s">
        <v>160</v>
      </c>
      <c r="B13" s="197">
        <f>'[2]Sheet1'!$C6/10000</f>
        <v>3238.893268594</v>
      </c>
      <c r="C13" s="198">
        <f>'[2]Sheet1'!D6/10000</f>
        <v>3067.1176965168</v>
      </c>
      <c r="D13" s="199">
        <f>'[2]Sheet1'!$F$6</f>
        <v>7.586337053281184</v>
      </c>
      <c r="E13" s="200"/>
    </row>
    <row r="14" spans="1:4" ht="26.25" customHeight="1">
      <c r="A14" s="187" t="s">
        <v>161</v>
      </c>
      <c r="B14" s="188">
        <f>'[2]Sheet1'!$C7/10000</f>
        <v>2121.8984536127</v>
      </c>
      <c r="C14" s="189">
        <f>'[2]Sheet1'!D7/10000</f>
        <v>1929.2040476298</v>
      </c>
      <c r="D14" s="190">
        <f>ROUND('[2]Sheet1'!F7,1)</f>
        <v>12.2</v>
      </c>
    </row>
    <row r="15" spans="1:4" ht="26.25" customHeight="1">
      <c r="A15" s="187" t="s">
        <v>162</v>
      </c>
      <c r="B15" s="188">
        <f>'[2]Sheet1'!$C8/10000</f>
        <v>588.4295975847</v>
      </c>
      <c r="C15" s="189">
        <f>'[2]Sheet1'!D8/10000</f>
        <v>586.6601952582</v>
      </c>
      <c r="D15" s="190">
        <f>ROUND('[2]Sheet1'!F8,1)</f>
        <v>-0.7</v>
      </c>
    </row>
    <row r="16" spans="1:4" ht="26.25" customHeight="1">
      <c r="A16" s="187" t="s">
        <v>188</v>
      </c>
      <c r="B16" s="188">
        <f>'[2]Sheet1'!$C9/10000</f>
        <v>55.1628395227</v>
      </c>
      <c r="C16" s="189">
        <f>'[2]Sheet1'!D9/10000</f>
        <v>80.9310567224</v>
      </c>
      <c r="D16" s="190">
        <f>ROUND('[2]Sheet1'!F9,1)</f>
        <v>20.3</v>
      </c>
    </row>
    <row r="17" spans="1:4" ht="26.25" customHeight="1">
      <c r="A17" s="187" t="s">
        <v>189</v>
      </c>
      <c r="B17" s="188">
        <f>'[2]Sheet1'!$C10/10000</f>
        <v>450.32383876369994</v>
      </c>
      <c r="C17" s="189">
        <f>'[2]Sheet1'!D10/10000</f>
        <v>448.5749615519</v>
      </c>
      <c r="D17" s="190">
        <f>ROUND('[2]Sheet1'!F10,1)</f>
        <v>-1.8</v>
      </c>
    </row>
    <row r="18" spans="1:4" ht="26.25" customHeight="1">
      <c r="A18" s="187" t="s">
        <v>163</v>
      </c>
      <c r="B18" s="188">
        <f>'[2]Sheet1'!$C11/10000</f>
        <v>22.0094582509</v>
      </c>
      <c r="C18" s="189">
        <f>'[2]Sheet1'!D11/10000</f>
        <v>20.7812273171</v>
      </c>
      <c r="D18" s="190">
        <f>ROUND('[2]Sheet1'!F11,1)</f>
        <v>4.9</v>
      </c>
    </row>
    <row r="19" spans="1:6" ht="26.25" customHeight="1">
      <c r="A19" s="183" t="s">
        <v>164</v>
      </c>
      <c r="B19" s="197">
        <f>'[2]Sheet1'!$C12/10000</f>
        <v>2703.9730970656997</v>
      </c>
      <c r="C19" s="198">
        <f>'[2]Sheet1'!D12/10000</f>
        <v>2465.1339974751</v>
      </c>
      <c r="D19" s="199">
        <f>ROUND('[2]Sheet1'!F12,1)</f>
        <v>18.5</v>
      </c>
      <c r="E19" s="201"/>
      <c r="F19" s="201"/>
    </row>
    <row r="20" spans="1:4" ht="26.25" customHeight="1">
      <c r="A20" s="187" t="s">
        <v>165</v>
      </c>
      <c r="B20" s="188">
        <f>'[2]Sheet1'!$C13/10000</f>
        <v>639.530414818</v>
      </c>
      <c r="C20" s="189">
        <f>'[2]Sheet1'!D13/10000</f>
        <v>554.6135535353001</v>
      </c>
      <c r="D20" s="190">
        <f>ROUND('[2]Sheet1'!F13,1)</f>
        <v>24.2</v>
      </c>
    </row>
    <row r="21" spans="1:5" ht="26.25" customHeight="1">
      <c r="A21" s="202" t="s">
        <v>166</v>
      </c>
      <c r="B21" s="193">
        <f>'[2]Sheet1'!$C14/10000</f>
        <v>2015.154895005</v>
      </c>
      <c r="C21" s="194">
        <f>'[2]Sheet1'!D14/10000</f>
        <v>1859.4682283379004</v>
      </c>
      <c r="D21" s="195">
        <f>ROUND('[2]Sheet1'!F14,1)</f>
        <v>17</v>
      </c>
      <c r="E21" s="201"/>
    </row>
    <row r="22" spans="1:4" ht="17.25">
      <c r="A22" s="20" t="s">
        <v>167</v>
      </c>
      <c r="B22" s="23"/>
      <c r="C22" s="23"/>
      <c r="D22" s="31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K10" sqref="K10"/>
    </sheetView>
  </sheetViews>
  <sheetFormatPr defaultColWidth="8.00390625" defaultRowHeight="14.25"/>
  <cols>
    <col min="1" max="1" width="33.25390625" style="83" customWidth="1"/>
    <col min="2" max="2" width="15.50390625" style="83" customWidth="1"/>
    <col min="3" max="4" width="11.50390625" style="83" customWidth="1"/>
    <col min="5" max="5" width="8.25390625" style="109" bestFit="1" customWidth="1"/>
    <col min="6" max="16384" width="8.00390625" style="83" customWidth="1"/>
  </cols>
  <sheetData>
    <row r="1" spans="1:4" ht="24.75">
      <c r="A1" s="299" t="s">
        <v>168</v>
      </c>
      <c r="B1" s="299"/>
      <c r="C1" s="299"/>
      <c r="D1" s="299"/>
    </row>
    <row r="3" spans="1:4" ht="17.25">
      <c r="A3" s="13"/>
      <c r="B3" s="315" t="s">
        <v>169</v>
      </c>
      <c r="C3" s="315"/>
      <c r="D3" s="315"/>
    </row>
    <row r="4" spans="1:5" s="11" customFormat="1" ht="35.25">
      <c r="A4" s="14" t="s">
        <v>170</v>
      </c>
      <c r="B4" s="15" t="s">
        <v>171</v>
      </c>
      <c r="C4" s="16" t="s">
        <v>172</v>
      </c>
      <c r="D4" s="17" t="s">
        <v>173</v>
      </c>
      <c r="E4" s="18"/>
    </row>
    <row r="5" spans="1:6" s="12" customFormat="1" ht="26.25" customHeight="1">
      <c r="A5" s="203" t="s">
        <v>190</v>
      </c>
      <c r="B5" s="88">
        <f>'[7]CPI '!$B9</f>
        <v>99.55420597</v>
      </c>
      <c r="C5" s="212">
        <f>'[7]CPI '!$C9</f>
        <v>100.0389057</v>
      </c>
      <c r="D5" s="213">
        <f>'[7]CPI '!$D9</f>
        <v>99.97120463</v>
      </c>
      <c r="E5" s="19"/>
      <c r="F5" s="19"/>
    </row>
    <row r="6" spans="1:5" s="12" customFormat="1" ht="26.25" customHeight="1">
      <c r="A6" s="165" t="s">
        <v>182</v>
      </c>
      <c r="B6" s="90">
        <f>'[7]CPI '!$B10</f>
        <v>98.27949763</v>
      </c>
      <c r="C6" s="214">
        <f>'[7]CPI '!$C10</f>
        <v>97.2338111</v>
      </c>
      <c r="D6" s="215">
        <f>'[7]CPI '!$D10</f>
        <v>99.65583091</v>
      </c>
      <c r="E6" s="19"/>
    </row>
    <row r="7" spans="1:5" s="12" customFormat="1" ht="26.25" customHeight="1">
      <c r="A7" s="165" t="s">
        <v>183</v>
      </c>
      <c r="B7" s="90">
        <f>'[7]CPI '!$B18</f>
        <v>99.9733313</v>
      </c>
      <c r="C7" s="214">
        <f>'[7]CPI '!$C18</f>
        <v>99.97331702</v>
      </c>
      <c r="D7" s="215">
        <f>'[7]CPI '!$D18</f>
        <v>99.80015303</v>
      </c>
      <c r="E7" s="19"/>
    </row>
    <row r="8" spans="1:5" s="12" customFormat="1" ht="26.25" customHeight="1">
      <c r="A8" s="165" t="s">
        <v>256</v>
      </c>
      <c r="B8" s="90">
        <f>'[7]CPI '!$B19</f>
        <v>100.00735695</v>
      </c>
      <c r="C8" s="214">
        <f>'[7]CPI '!$C19</f>
        <v>99.10914465</v>
      </c>
      <c r="D8" s="215">
        <f>'[7]CPI '!$D19</f>
        <v>98.10983119</v>
      </c>
      <c r="E8" s="19"/>
    </row>
    <row r="9" spans="1:5" s="12" customFormat="1" ht="26.25" customHeight="1">
      <c r="A9" s="165" t="s">
        <v>257</v>
      </c>
      <c r="B9" s="90">
        <f>'[7]CPI '!$B20</f>
        <v>99.90566428</v>
      </c>
      <c r="C9" s="214">
        <f>'[7]CPI '!$C20</f>
        <v>100.05848014</v>
      </c>
      <c r="D9" s="215">
        <f>'[7]CPI '!$D20</f>
        <v>100.16949617</v>
      </c>
      <c r="E9" s="19"/>
    </row>
    <row r="10" spans="1:5" s="12" customFormat="1" ht="26.25" customHeight="1">
      <c r="A10" s="165" t="s">
        <v>258</v>
      </c>
      <c r="B10" s="90">
        <f>'[7]CPI '!$B21</f>
        <v>100.39372149</v>
      </c>
      <c r="C10" s="214">
        <f>'[7]CPI '!$C21</f>
        <v>106.1634316</v>
      </c>
      <c r="D10" s="215">
        <f>'[7]CPI '!$D21</f>
        <v>102.41302236</v>
      </c>
      <c r="E10" s="19"/>
    </row>
    <row r="11" spans="1:5" s="12" customFormat="1" ht="26.25" customHeight="1">
      <c r="A11" s="165" t="s">
        <v>259</v>
      </c>
      <c r="B11" s="90">
        <f>'[7]CPI '!$B22</f>
        <v>99.88729348</v>
      </c>
      <c r="C11" s="214">
        <f>'[7]CPI '!$C22</f>
        <v>102.13228146</v>
      </c>
      <c r="D11" s="215">
        <f>'[7]CPI '!$D22</f>
        <v>100.75398697</v>
      </c>
      <c r="E11" s="19"/>
    </row>
    <row r="12" spans="1:5" s="12" customFormat="1" ht="26.25" customHeight="1">
      <c r="A12" s="165" t="s">
        <v>260</v>
      </c>
      <c r="B12" s="90">
        <f>'[7]CPI '!$B23</f>
        <v>100</v>
      </c>
      <c r="C12" s="214">
        <f>'[7]CPI '!$C23</f>
        <v>100.88562796</v>
      </c>
      <c r="D12" s="215">
        <f>'[7]CPI '!$D23</f>
        <v>102.33954103</v>
      </c>
      <c r="E12" s="19"/>
    </row>
    <row r="13" spans="1:5" s="12" customFormat="1" ht="26.25" customHeight="1">
      <c r="A13" s="165" t="s">
        <v>261</v>
      </c>
      <c r="B13" s="90">
        <f>'[7]CPI '!$B24</f>
        <v>100.20195495</v>
      </c>
      <c r="C13" s="214">
        <f>'[7]CPI '!$C24</f>
        <v>98.33663268</v>
      </c>
      <c r="D13" s="215">
        <f>'[7]CPI '!$D24</f>
        <v>98.33294328</v>
      </c>
      <c r="E13" s="19"/>
    </row>
    <row r="14" spans="1:5" s="12" customFormat="1" ht="26.25" customHeight="1">
      <c r="A14" s="204" t="s">
        <v>174</v>
      </c>
      <c r="B14" s="259">
        <f>'[7]CPI '!$B25</f>
        <v>99.69056588</v>
      </c>
      <c r="C14" s="260">
        <f>'[7]CPI '!$C25</f>
        <v>101.27885328</v>
      </c>
      <c r="D14" s="261">
        <f>'[7]CPI '!$D25</f>
        <v>100.78382027</v>
      </c>
      <c r="E14" s="19"/>
    </row>
    <row r="15" ht="15.75">
      <c r="A15" s="20" t="s">
        <v>175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6" bestFit="1" customWidth="1"/>
    <col min="2" max="2" width="8.875" style="46" customWidth="1"/>
    <col min="3" max="3" width="8.875" style="74" customWidth="1"/>
    <col min="4" max="4" width="12.625" style="74" customWidth="1"/>
    <col min="5" max="16384" width="8.875" style="46" customWidth="1"/>
  </cols>
  <sheetData>
    <row r="2" spans="1:4" ht="19.5" customHeight="1">
      <c r="A2" s="320" t="s">
        <v>230</v>
      </c>
      <c r="B2" s="320"/>
      <c r="C2" s="320"/>
      <c r="D2" s="320"/>
    </row>
    <row r="4" spans="1:4" ht="15.75">
      <c r="A4" s="316" t="s">
        <v>231</v>
      </c>
      <c r="B4" s="317" t="s">
        <v>216</v>
      </c>
      <c r="C4" s="318" t="s">
        <v>304</v>
      </c>
      <c r="D4" s="319"/>
    </row>
    <row r="5" spans="1:4" ht="15.75">
      <c r="A5" s="316"/>
      <c r="B5" s="317"/>
      <c r="C5" s="78" t="s">
        <v>246</v>
      </c>
      <c r="D5" s="77" t="s">
        <v>245</v>
      </c>
    </row>
    <row r="6" spans="1:4" ht="15.75">
      <c r="A6" s="262" t="s">
        <v>232</v>
      </c>
      <c r="B6" s="263" t="s">
        <v>241</v>
      </c>
      <c r="C6" s="263">
        <f>'[8]Sheet1'!$E$3</f>
        <v>47329</v>
      </c>
      <c r="D6" s="268">
        <v>110.69</v>
      </c>
    </row>
    <row r="7" spans="1:4" ht="15.75">
      <c r="A7" s="264" t="s">
        <v>243</v>
      </c>
      <c r="B7" s="263" t="s">
        <v>241</v>
      </c>
      <c r="C7" s="263">
        <f>'[8]Sheet1'!$E$4</f>
        <v>7295</v>
      </c>
      <c r="D7" s="268">
        <v>17.95</v>
      </c>
    </row>
    <row r="8" spans="1:4" ht="15.75">
      <c r="A8" s="264" t="s">
        <v>242</v>
      </c>
      <c r="B8" s="263" t="s">
        <v>241</v>
      </c>
      <c r="C8" s="263">
        <f>'[8]Sheet1'!$E$5</f>
        <v>21</v>
      </c>
      <c r="D8" s="268">
        <v>200</v>
      </c>
    </row>
    <row r="9" spans="1:4" ht="15.75">
      <c r="A9" s="264" t="s">
        <v>233</v>
      </c>
      <c r="B9" s="263" t="s">
        <v>241</v>
      </c>
      <c r="C9" s="263">
        <f>'[8]Sheet1'!$E$6</f>
        <v>40013</v>
      </c>
      <c r="D9" s="268">
        <v>145.9</v>
      </c>
    </row>
    <row r="10" spans="1:4" ht="15.75">
      <c r="A10" s="209" t="s">
        <v>234</v>
      </c>
      <c r="B10" s="73" t="s">
        <v>241</v>
      </c>
      <c r="C10" s="76">
        <v>4470</v>
      </c>
      <c r="D10" s="217">
        <v>17.138364779874205</v>
      </c>
    </row>
    <row r="11" spans="1:4" ht="15.75">
      <c r="A11" s="75" t="s">
        <v>235</v>
      </c>
      <c r="B11" s="73" t="s">
        <v>241</v>
      </c>
      <c r="C11" s="76">
        <v>1720</v>
      </c>
      <c r="D11" s="217">
        <v>19.031141868512115</v>
      </c>
    </row>
    <row r="12" spans="1:4" ht="15.75">
      <c r="A12" s="75" t="s">
        <v>236</v>
      </c>
      <c r="B12" s="73" t="s">
        <v>241</v>
      </c>
      <c r="C12" s="76">
        <v>1001</v>
      </c>
      <c r="D12" s="217">
        <v>14.925373134328357</v>
      </c>
    </row>
    <row r="13" spans="1:4" ht="15.75">
      <c r="A13" s="75" t="s">
        <v>237</v>
      </c>
      <c r="B13" s="73" t="s">
        <v>241</v>
      </c>
      <c r="C13" s="76">
        <v>978</v>
      </c>
      <c r="D13" s="217">
        <v>28.515111695137985</v>
      </c>
    </row>
    <row r="14" spans="1:4" ht="15.75">
      <c r="A14" s="75" t="s">
        <v>238</v>
      </c>
      <c r="B14" s="73" t="s">
        <v>241</v>
      </c>
      <c r="C14" s="76">
        <v>338</v>
      </c>
      <c r="D14" s="217">
        <v>10.457516339869288</v>
      </c>
    </row>
    <row r="15" spans="1:4" ht="15.75">
      <c r="A15" s="75" t="s">
        <v>239</v>
      </c>
      <c r="B15" s="73" t="s">
        <v>241</v>
      </c>
      <c r="C15" s="76">
        <v>433</v>
      </c>
      <c r="D15" s="217">
        <v>0</v>
      </c>
    </row>
    <row r="16" spans="1:4" ht="15.75">
      <c r="A16" s="209" t="s">
        <v>240</v>
      </c>
      <c r="B16" s="73" t="s">
        <v>241</v>
      </c>
      <c r="C16" s="76">
        <v>139</v>
      </c>
      <c r="D16" s="240">
        <v>247.5</v>
      </c>
    </row>
    <row r="17" spans="1:4" ht="15.75">
      <c r="A17" s="75" t="s">
        <v>235</v>
      </c>
      <c r="B17" s="73" t="s">
        <v>241</v>
      </c>
      <c r="C17" s="76">
        <v>43</v>
      </c>
      <c r="D17" s="240">
        <v>616.6666666666667</v>
      </c>
    </row>
    <row r="18" spans="1:4" ht="15.75">
      <c r="A18" s="75" t="s">
        <v>236</v>
      </c>
      <c r="B18" s="73" t="s">
        <v>241</v>
      </c>
      <c r="C18" s="76">
        <v>24</v>
      </c>
      <c r="D18" s="217" t="s">
        <v>206</v>
      </c>
    </row>
    <row r="19" spans="1:4" ht="15.75">
      <c r="A19" s="75" t="s">
        <v>237</v>
      </c>
      <c r="B19" s="73" t="s">
        <v>241</v>
      </c>
      <c r="C19" s="76">
        <v>35</v>
      </c>
      <c r="D19" s="217" t="s">
        <v>206</v>
      </c>
    </row>
    <row r="20" spans="1:4" ht="15.75">
      <c r="A20" s="75" t="s">
        <v>238</v>
      </c>
      <c r="B20" s="73" t="s">
        <v>241</v>
      </c>
      <c r="C20" s="76">
        <v>18</v>
      </c>
      <c r="D20" s="240">
        <v>125</v>
      </c>
    </row>
    <row r="21" spans="1:4" ht="15.75">
      <c r="A21" s="75" t="s">
        <v>239</v>
      </c>
      <c r="B21" s="73" t="s">
        <v>241</v>
      </c>
      <c r="C21" s="76">
        <v>19</v>
      </c>
      <c r="D21" s="217">
        <v>-13.636363636363635</v>
      </c>
    </row>
    <row r="22" ht="15.75">
      <c r="A22" s="62" t="s">
        <v>273</v>
      </c>
    </row>
  </sheetData>
  <sheetProtection/>
  <mergeCells count="4">
    <mergeCell ref="A4:A5"/>
    <mergeCell ref="B4:B5"/>
    <mergeCell ref="C4:D4"/>
    <mergeCell ref="A2:D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zoomScalePageLayoutView="0" workbookViewId="0" topLeftCell="A1">
      <selection activeCell="A1" sqref="A1:Q1"/>
    </sheetView>
  </sheetViews>
  <sheetFormatPr defaultColWidth="9.00390625" defaultRowHeight="14.25"/>
  <cols>
    <col min="1" max="1" width="15.75390625" style="71" customWidth="1"/>
    <col min="2" max="17" width="12.625" style="71" customWidth="1"/>
    <col min="18" max="16384" width="8.875" style="71" customWidth="1"/>
  </cols>
  <sheetData>
    <row r="1" spans="1:17" ht="30" customHeight="1">
      <c r="A1" s="323" t="s">
        <v>305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 ht="24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25" t="s">
        <v>298</v>
      </c>
      <c r="O2" s="325"/>
      <c r="P2" s="325"/>
      <c r="Q2" s="325"/>
    </row>
    <row r="3" spans="1:17" s="1" customFormat="1" ht="24" customHeight="1">
      <c r="A3" s="326"/>
      <c r="B3" s="321" t="s">
        <v>211</v>
      </c>
      <c r="C3" s="321"/>
      <c r="D3" s="321"/>
      <c r="E3" s="321"/>
      <c r="F3" s="321" t="s">
        <v>290</v>
      </c>
      <c r="G3" s="321"/>
      <c r="H3" s="321"/>
      <c r="I3" s="321"/>
      <c r="J3" s="321" t="s">
        <v>291</v>
      </c>
      <c r="K3" s="321"/>
      <c r="L3" s="321"/>
      <c r="M3" s="321"/>
      <c r="N3" s="321" t="s">
        <v>292</v>
      </c>
      <c r="O3" s="321"/>
      <c r="P3" s="321"/>
      <c r="Q3" s="322"/>
    </row>
    <row r="4" spans="1:17" s="1" customFormat="1" ht="24" customHeight="1">
      <c r="A4" s="326"/>
      <c r="B4" s="239" t="s">
        <v>212</v>
      </c>
      <c r="C4" s="239" t="s">
        <v>213</v>
      </c>
      <c r="D4" s="239" t="s">
        <v>293</v>
      </c>
      <c r="E4" s="239" t="s">
        <v>178</v>
      </c>
      <c r="F4" s="239" t="s">
        <v>2</v>
      </c>
      <c r="G4" s="239" t="s">
        <v>178</v>
      </c>
      <c r="H4" s="239" t="s">
        <v>293</v>
      </c>
      <c r="I4" s="239" t="s">
        <v>178</v>
      </c>
      <c r="J4" s="239" t="s">
        <v>2</v>
      </c>
      <c r="K4" s="239" t="s">
        <v>178</v>
      </c>
      <c r="L4" s="239" t="s">
        <v>293</v>
      </c>
      <c r="M4" s="239" t="s">
        <v>178</v>
      </c>
      <c r="N4" s="239" t="s">
        <v>2</v>
      </c>
      <c r="O4" s="239" t="s">
        <v>178</v>
      </c>
      <c r="P4" s="239" t="s">
        <v>293</v>
      </c>
      <c r="Q4" s="234" t="s">
        <v>178</v>
      </c>
    </row>
    <row r="5" spans="1:18" s="1" customFormat="1" ht="24" customHeight="1">
      <c r="A5" s="239" t="s">
        <v>297</v>
      </c>
      <c r="B5" s="250">
        <v>1980.0827</v>
      </c>
      <c r="C5" s="242" t="s">
        <v>214</v>
      </c>
      <c r="D5" s="251">
        <v>10.5</v>
      </c>
      <c r="E5" s="242" t="s">
        <v>214</v>
      </c>
      <c r="F5" s="250">
        <v>170.1976</v>
      </c>
      <c r="G5" s="242" t="s">
        <v>214</v>
      </c>
      <c r="H5" s="251">
        <v>7.7</v>
      </c>
      <c r="I5" s="242" t="s">
        <v>214</v>
      </c>
      <c r="J5" s="250">
        <v>781.7218</v>
      </c>
      <c r="K5" s="242" t="s">
        <v>214</v>
      </c>
      <c r="L5" s="251">
        <v>8.3</v>
      </c>
      <c r="M5" s="242" t="s">
        <v>214</v>
      </c>
      <c r="N5" s="250">
        <v>1028.1633</v>
      </c>
      <c r="O5" s="242" t="s">
        <v>214</v>
      </c>
      <c r="P5" s="251">
        <v>12.8</v>
      </c>
      <c r="Q5" s="242" t="s">
        <v>214</v>
      </c>
      <c r="R5" s="247"/>
    </row>
    <row r="6" spans="1:18" ht="24" customHeight="1">
      <c r="A6" s="73" t="s">
        <v>179</v>
      </c>
      <c r="B6" s="252">
        <v>340.3416</v>
      </c>
      <c r="C6" s="242">
        <f>RANK(B6,($B$6:$B$7,$B$9:$B$19))</f>
        <v>1</v>
      </c>
      <c r="D6" s="244">
        <v>14.4</v>
      </c>
      <c r="E6" s="242">
        <f>RANK(D6,($D$6:$D$7,$D$9:$D$19))</f>
        <v>3</v>
      </c>
      <c r="F6" s="252">
        <v>2.2532</v>
      </c>
      <c r="G6" s="242">
        <f>RANK(F6,($F$6:$F$7,$F$9:$F$19),0)</f>
        <v>11</v>
      </c>
      <c r="H6" s="244">
        <v>7.7</v>
      </c>
      <c r="I6" s="242">
        <f>RANK(H6,($H$6:$H$7,$H$9:$H$18))</f>
        <v>6</v>
      </c>
      <c r="J6" s="252">
        <v>59.4195</v>
      </c>
      <c r="K6" s="242">
        <f>RANK(J6,($J$6:$J$7,$J$9:$J$19))</f>
        <v>8</v>
      </c>
      <c r="L6" s="244">
        <v>-2.8</v>
      </c>
      <c r="M6" s="242">
        <f>RANK(L6,($L$6:$L$7,$L$9:$L$19),0)</f>
        <v>11</v>
      </c>
      <c r="N6" s="252">
        <v>278.6689</v>
      </c>
      <c r="O6" s="242">
        <f>RANK(N6,($N$6:$N$7,$N$9:$N$19),0)</f>
        <v>1</v>
      </c>
      <c r="P6" s="244">
        <v>15.8</v>
      </c>
      <c r="Q6" s="246">
        <f>RANK(P6,($P$6:$P$7,$P$9:$P$19),0)</f>
        <v>1</v>
      </c>
      <c r="R6" s="241"/>
    </row>
    <row r="7" spans="1:18" ht="24" customHeight="1">
      <c r="A7" s="73" t="s">
        <v>68</v>
      </c>
      <c r="B7" s="252">
        <v>137.729</v>
      </c>
      <c r="C7" s="242">
        <f>RANK(B7,($B$6:$B$7,$B$9:$B$19))</f>
        <v>9</v>
      </c>
      <c r="D7" s="243">
        <v>-0.4</v>
      </c>
      <c r="E7" s="242">
        <f>RANK(D7,($D$6:$D$7,$D$9:$D$19))</f>
        <v>13</v>
      </c>
      <c r="F7" s="252">
        <v>4.0042</v>
      </c>
      <c r="G7" s="242">
        <f>RANK(F7,($F$6:$F$7,$F$9:$F$19),0)</f>
        <v>9</v>
      </c>
      <c r="H7" s="244">
        <v>3.3</v>
      </c>
      <c r="I7" s="242">
        <f>RANK(H7,($H$6:$H$7,$H$9:$H$18))</f>
        <v>11</v>
      </c>
      <c r="J7" s="252">
        <v>79.5717</v>
      </c>
      <c r="K7" s="242">
        <f>RANK(J7,($J$6:$J$7,$J$9:$J$19))</f>
        <v>4</v>
      </c>
      <c r="L7" s="244">
        <v>-6.2</v>
      </c>
      <c r="M7" s="242">
        <f>RANK(L7,($L$6:$L$7,$L$9:$L$19),0)</f>
        <v>13</v>
      </c>
      <c r="N7" s="252">
        <v>54.1531</v>
      </c>
      <c r="O7" s="242">
        <f>RANK(N7,($N$6:$N$7,$N$9:$N$19),0)</f>
        <v>10</v>
      </c>
      <c r="P7" s="244">
        <v>11</v>
      </c>
      <c r="Q7" s="246">
        <f>RANK(P7,($P$6:$P$7,$P$9:$P$19),0)</f>
        <v>8</v>
      </c>
      <c r="R7" s="241"/>
    </row>
    <row r="8" spans="1:18" ht="24" customHeight="1">
      <c r="A8" s="257" t="s">
        <v>294</v>
      </c>
      <c r="B8" s="252">
        <v>95.9405</v>
      </c>
      <c r="C8" s="242" t="s">
        <v>214</v>
      </c>
      <c r="D8" s="243">
        <v>11.1</v>
      </c>
      <c r="E8" s="248" t="s">
        <v>9</v>
      </c>
      <c r="F8" s="252">
        <v>4.0042</v>
      </c>
      <c r="G8" s="242" t="s">
        <v>9</v>
      </c>
      <c r="H8" s="244">
        <v>3.3</v>
      </c>
      <c r="I8" s="242" t="s">
        <v>9</v>
      </c>
      <c r="J8" s="252">
        <v>37.7833</v>
      </c>
      <c r="K8" s="242" t="s">
        <v>9</v>
      </c>
      <c r="L8" s="244">
        <v>12</v>
      </c>
      <c r="M8" s="242" t="s">
        <v>9</v>
      </c>
      <c r="N8" s="252">
        <v>54.1531</v>
      </c>
      <c r="O8" s="242" t="s">
        <v>9</v>
      </c>
      <c r="P8" s="244">
        <v>11</v>
      </c>
      <c r="Q8" s="246" t="s">
        <v>9</v>
      </c>
      <c r="R8" s="241"/>
    </row>
    <row r="9" spans="1:18" ht="24" customHeight="1">
      <c r="A9" s="73" t="s">
        <v>69</v>
      </c>
      <c r="B9" s="252">
        <v>78.8781</v>
      </c>
      <c r="C9" s="242">
        <f>RANK(B9,($B$6:$B$7,$B$9:$B$19))</f>
        <v>11</v>
      </c>
      <c r="D9" s="243">
        <v>11.8</v>
      </c>
      <c r="E9" s="248">
        <f>RANK(D9,($D$6:$D$7,$D$9:$D$19))</f>
        <v>6</v>
      </c>
      <c r="F9" s="252">
        <v>12.7527</v>
      </c>
      <c r="G9" s="242">
        <f>RANK(F9,($F$6:$F$7,$F$9:$F$19),0)</f>
        <v>7</v>
      </c>
      <c r="H9" s="244">
        <v>5.1</v>
      </c>
      <c r="I9" s="242">
        <f>RANK(H9,($H$6:$H$7,$H$9:$H$18))</f>
        <v>10</v>
      </c>
      <c r="J9" s="252">
        <v>26.2651</v>
      </c>
      <c r="K9" s="242">
        <f>RANK(J9,($J$6:$J$7,$J$9:$J$19))</f>
        <v>11</v>
      </c>
      <c r="L9" s="244">
        <v>15.7</v>
      </c>
      <c r="M9" s="242">
        <f>RANK(L9,($L$6:$L$7,$L$9:$L$19),0)</f>
        <v>3</v>
      </c>
      <c r="N9" s="252">
        <v>39.8603</v>
      </c>
      <c r="O9" s="242">
        <f>RANK(N9,($N$6:$N$7,$N$9:$N$19),0)</f>
        <v>11</v>
      </c>
      <c r="P9" s="245">
        <v>11.3</v>
      </c>
      <c r="Q9" s="249">
        <f>RANK(P9,($P$6:$P$7,$P$9:$P$19),0)</f>
        <v>6</v>
      </c>
      <c r="R9" s="241"/>
    </row>
    <row r="10" spans="1:18" ht="24" customHeight="1">
      <c r="A10" s="73" t="s">
        <v>70</v>
      </c>
      <c r="B10" s="252">
        <v>173.2877</v>
      </c>
      <c r="C10" s="242">
        <f>RANK(B10,($B$6:$B$7,$B$9:$B$19))</f>
        <v>4</v>
      </c>
      <c r="D10" s="243">
        <v>10.7</v>
      </c>
      <c r="E10" s="248">
        <f>RANK(D10,($D$6:$D$7,$D$9:$D$19))</f>
        <v>8</v>
      </c>
      <c r="F10" s="252">
        <v>24.5456</v>
      </c>
      <c r="G10" s="242">
        <f>RANK(F10,($F$6:$F$7,$F$9:$F$19),0)</f>
        <v>3</v>
      </c>
      <c r="H10" s="244">
        <v>8.2</v>
      </c>
      <c r="I10" s="242">
        <f>RANK(H10,($H$6:$H$7,$H$9:$H$18))</f>
        <v>4</v>
      </c>
      <c r="J10" s="252">
        <v>74.6336</v>
      </c>
      <c r="K10" s="242">
        <f>RANK(J10,($J$6:$J$7,$J$9:$J$19))</f>
        <v>5</v>
      </c>
      <c r="L10" s="244">
        <v>9.4</v>
      </c>
      <c r="M10" s="242">
        <f>RANK(L10,($L$6:$L$7,$L$9:$L$19),0)</f>
        <v>9</v>
      </c>
      <c r="N10" s="252">
        <v>74.1085</v>
      </c>
      <c r="O10" s="242">
        <f>RANK(N10,($N$6:$N$7,$N$9:$N$19),0)</f>
        <v>6</v>
      </c>
      <c r="P10" s="244">
        <v>13.2</v>
      </c>
      <c r="Q10" s="249">
        <f>RANK(P10,($P$6:$P$7,$P$9:$P$19),0)</f>
        <v>4</v>
      </c>
      <c r="R10" s="241"/>
    </row>
    <row r="11" spans="1:18" ht="24" customHeight="1">
      <c r="A11" s="73" t="s">
        <v>71</v>
      </c>
      <c r="B11" s="252">
        <v>175.1867</v>
      </c>
      <c r="C11" s="242">
        <f>RANK(B11,($B$6:$B$7,$B$9:$B$19))</f>
        <v>3</v>
      </c>
      <c r="D11" s="243">
        <v>10.9</v>
      </c>
      <c r="E11" s="248">
        <f>RANK(D11,($D$6:$D$7,$D$9:$D$19))</f>
        <v>7</v>
      </c>
      <c r="F11" s="252">
        <v>33.4043</v>
      </c>
      <c r="G11" s="242">
        <f>RANK(F11,($F$6:$F$7,$F$9:$F$19),0)</f>
        <v>1</v>
      </c>
      <c r="H11" s="244">
        <v>8.7</v>
      </c>
      <c r="I11" s="242">
        <f>RANK(H11,($H$6:$H$7,$H$9:$H$18))</f>
        <v>1</v>
      </c>
      <c r="J11" s="252">
        <v>59.3672</v>
      </c>
      <c r="K11" s="242">
        <f>RANK(J11,($J$6:$J$7,$J$9:$J$19))</f>
        <v>9</v>
      </c>
      <c r="L11" s="244">
        <v>14.1</v>
      </c>
      <c r="M11" s="242">
        <f>RANK(L11,($L$6:$L$7,$L$9:$L$19),0)</f>
        <v>5</v>
      </c>
      <c r="N11" s="252">
        <v>82.4151</v>
      </c>
      <c r="O11" s="242">
        <f>RANK(N11,($N$6:$N$7,$N$9:$N$19),0)</f>
        <v>3</v>
      </c>
      <c r="P11" s="244">
        <v>9.4</v>
      </c>
      <c r="Q11" s="249">
        <f>RANK(P11,($P$6:$P$7,$P$9:$P$19),0)</f>
        <v>13</v>
      </c>
      <c r="R11" s="241"/>
    </row>
    <row r="12" spans="1:18" ht="24" customHeight="1">
      <c r="A12" s="73" t="s">
        <v>72</v>
      </c>
      <c r="B12" s="252">
        <v>163.2165</v>
      </c>
      <c r="C12" s="242">
        <f>RANK(B12,($B$6:$B$7,$B$9:$B$19))</f>
        <v>7</v>
      </c>
      <c r="D12" s="243">
        <v>9.4</v>
      </c>
      <c r="E12" s="248">
        <f>RANK(D12,($D$6:$D$7,$D$9:$D$19))</f>
        <v>11</v>
      </c>
      <c r="F12" s="252">
        <v>26.8222</v>
      </c>
      <c r="G12" s="242">
        <f>RANK(F12,($F$6:$F$7,$F$9:$F$19),0)</f>
        <v>2</v>
      </c>
      <c r="H12" s="244">
        <v>8</v>
      </c>
      <c r="I12" s="242">
        <f>RANK(H12,($H$6:$H$7,$H$9:$H$18))</f>
        <v>5</v>
      </c>
      <c r="J12" s="252">
        <v>60.4256</v>
      </c>
      <c r="K12" s="242">
        <f>RANK(J12,($J$6:$J$7,$J$9:$J$19))</f>
        <v>6</v>
      </c>
      <c r="L12" s="244">
        <v>8.3</v>
      </c>
      <c r="M12" s="242">
        <f>RANK(L12,($L$6:$L$7,$L$9:$L$19),0)</f>
        <v>10</v>
      </c>
      <c r="N12" s="252">
        <v>75.9687</v>
      </c>
      <c r="O12" s="242">
        <f>RANK(N12,($N$6:$N$7,$N$9:$N$19),0)</f>
        <v>5</v>
      </c>
      <c r="P12" s="244">
        <v>10.9</v>
      </c>
      <c r="Q12" s="249">
        <f>RANK(P12,($P$6:$P$7,$P$9:$P$19),0)</f>
        <v>9</v>
      </c>
      <c r="R12" s="241"/>
    </row>
    <row r="13" spans="1:18" ht="24" customHeight="1">
      <c r="A13" s="73" t="s">
        <v>73</v>
      </c>
      <c r="B13" s="252">
        <v>163.2365</v>
      </c>
      <c r="C13" s="242">
        <f>RANK(B13,($B$6:$B$7,$B$9:$B$19))</f>
        <v>6</v>
      </c>
      <c r="D13" s="243">
        <v>10.5</v>
      </c>
      <c r="E13" s="248">
        <f>RANK(D13,($D$6:$D$7,$D$9:$D$19))</f>
        <v>10</v>
      </c>
      <c r="F13" s="252">
        <v>23.441</v>
      </c>
      <c r="G13" s="242">
        <f>RANK(F13,($F$6:$F$7,$F$9:$F$19),0)</f>
        <v>4</v>
      </c>
      <c r="H13" s="244">
        <v>8.3</v>
      </c>
      <c r="I13" s="242">
        <f>RANK(H13,($H$6:$H$7,$H$9:$H$18))</f>
        <v>3</v>
      </c>
      <c r="J13" s="252">
        <v>60.2031</v>
      </c>
      <c r="K13" s="242">
        <f>RANK(J13,($J$6:$J$7,$J$9:$J$19))</f>
        <v>7</v>
      </c>
      <c r="L13" s="244">
        <v>11.7</v>
      </c>
      <c r="M13" s="242">
        <f>RANK(L13,($L$6:$L$7,$L$9:$L$19),0)</f>
        <v>7</v>
      </c>
      <c r="N13" s="252">
        <v>79.5924</v>
      </c>
      <c r="O13" s="242">
        <f>RANK(N13,($N$6:$N$7,$N$9:$N$19),0)</f>
        <v>4</v>
      </c>
      <c r="P13" s="244">
        <v>10.5</v>
      </c>
      <c r="Q13" s="249">
        <f>RANK(P13,($P$6:$P$7,$P$9:$P$19),0)</f>
        <v>10</v>
      </c>
      <c r="R13" s="241"/>
    </row>
    <row r="14" spans="1:18" ht="24" customHeight="1">
      <c r="A14" s="73" t="s">
        <v>74</v>
      </c>
      <c r="B14" s="252">
        <v>208.2483</v>
      </c>
      <c r="C14" s="242">
        <f>RANK(B14,($B$6:$B$7,$B$9:$B$19))</f>
        <v>2</v>
      </c>
      <c r="D14" s="243">
        <v>10.6</v>
      </c>
      <c r="E14" s="248">
        <f>RANK(D14,($D$6:$D$7,$D$9:$D$19))</f>
        <v>9</v>
      </c>
      <c r="F14" s="252">
        <v>17.8012</v>
      </c>
      <c r="G14" s="242">
        <f>RANK(F14,($F$6:$F$7,$F$9:$F$19),0)</f>
        <v>5</v>
      </c>
      <c r="H14" s="244">
        <v>7.3</v>
      </c>
      <c r="I14" s="242">
        <f>RANK(H14,($H$6:$H$7,$H$9:$H$18))</f>
        <v>8</v>
      </c>
      <c r="J14" s="252">
        <v>88.6251</v>
      </c>
      <c r="K14" s="242">
        <f>RANK(J14,($J$6:$J$7,$J$9:$J$19))</f>
        <v>2</v>
      </c>
      <c r="L14" s="244">
        <v>12.3</v>
      </c>
      <c r="M14" s="242">
        <f>RANK(L14,($L$6:$L$7,$L$9:$L$19),0)</f>
        <v>6</v>
      </c>
      <c r="N14" s="252">
        <v>101.822</v>
      </c>
      <c r="O14" s="242">
        <f>RANK(N14,($N$6:$N$7,$N$9:$N$19),0)</f>
        <v>2</v>
      </c>
      <c r="P14" s="244">
        <v>9.6</v>
      </c>
      <c r="Q14" s="249">
        <f>RANK(P14,($P$6:$P$7,$P$9:$P$19),0)</f>
        <v>11</v>
      </c>
      <c r="R14" s="241"/>
    </row>
    <row r="15" spans="1:18" ht="24" customHeight="1">
      <c r="A15" s="73" t="s">
        <v>75</v>
      </c>
      <c r="B15" s="252">
        <v>140.1799</v>
      </c>
      <c r="C15" s="242">
        <f>RANK(B15,($B$6:$B$7,$B$9:$B$19))</f>
        <v>8</v>
      </c>
      <c r="D15" s="243">
        <v>3.7</v>
      </c>
      <c r="E15" s="248">
        <f>RANK(D15,($D$6:$D$7,$D$9:$D$19))</f>
        <v>12</v>
      </c>
      <c r="F15" s="252">
        <v>17.6207</v>
      </c>
      <c r="G15" s="242">
        <f>RANK(F15,($F$6:$F$7,$F$9:$F$19),0)</f>
        <v>6</v>
      </c>
      <c r="H15" s="244">
        <v>7.7</v>
      </c>
      <c r="I15" s="242">
        <f>RANK(H15,($H$6:$H$7,$H$9:$H$18))</f>
        <v>6</v>
      </c>
      <c r="J15" s="252">
        <v>53.226</v>
      </c>
      <c r="K15" s="242">
        <f>RANK(J15,($J$6:$J$7,$J$9:$J$19))</f>
        <v>10</v>
      </c>
      <c r="L15" s="244">
        <v>-3.3</v>
      </c>
      <c r="M15" s="242">
        <f>RANK(L15,($L$6:$L$7,$L$9:$L$19),0)</f>
        <v>12</v>
      </c>
      <c r="N15" s="252">
        <v>69.3332</v>
      </c>
      <c r="O15" s="242">
        <f>RANK(N15,($N$6:$N$7,$N$9:$N$19),0)</f>
        <v>8</v>
      </c>
      <c r="P15" s="243">
        <v>9.5</v>
      </c>
      <c r="Q15" s="249">
        <f>RANK(P15,($P$6:$P$7,$P$9:$P$19),0)</f>
        <v>12</v>
      </c>
      <c r="R15" s="241"/>
    </row>
    <row r="16" spans="1:18" ht="24" customHeight="1">
      <c r="A16" s="73" t="s">
        <v>295</v>
      </c>
      <c r="B16" s="252">
        <v>163.2906</v>
      </c>
      <c r="C16" s="242">
        <f>RANK(B16,($B$6:$B$7,$B$9:$B$19))</f>
        <v>5</v>
      </c>
      <c r="D16" s="244">
        <v>17.7</v>
      </c>
      <c r="E16" s="248">
        <f>RANK(D16,($D$6:$D$7,$D$9:$D$19))</f>
        <v>2</v>
      </c>
      <c r="F16" s="252">
        <v>2.4403</v>
      </c>
      <c r="G16" s="242">
        <f>RANK(F16,($F$6:$F$7,$F$9:$F$19),0)</f>
        <v>10</v>
      </c>
      <c r="H16" s="244">
        <v>6.9</v>
      </c>
      <c r="I16" s="242">
        <f>RANK(H16,($H$6:$H$7,$H$9:$H$18))</f>
        <v>9</v>
      </c>
      <c r="J16" s="252">
        <v>88.2875</v>
      </c>
      <c r="K16" s="242">
        <f>RANK(J16,($J$6:$J$7,$J$9:$J$19))</f>
        <v>3</v>
      </c>
      <c r="L16" s="244">
        <v>22</v>
      </c>
      <c r="M16" s="242">
        <f>RANK(L16,($L$6:$L$7,$L$9:$L$19),0)</f>
        <v>2</v>
      </c>
      <c r="N16" s="252">
        <v>72.5627</v>
      </c>
      <c r="O16" s="242">
        <f>RANK(N16,($N$6:$N$7,$N$9:$N$19),0)</f>
        <v>7</v>
      </c>
      <c r="P16" s="243">
        <v>14.2</v>
      </c>
      <c r="Q16" s="249">
        <f>RANK(P16,($P$6:$P$7,$P$9:$P$19),0)</f>
        <v>3</v>
      </c>
      <c r="R16" s="241"/>
    </row>
    <row r="17" spans="1:18" ht="24" customHeight="1">
      <c r="A17" s="73" t="s">
        <v>181</v>
      </c>
      <c r="B17" s="252">
        <v>66.0213</v>
      </c>
      <c r="C17" s="242">
        <f>RANK(B17,($B$6:$B$7,$B$9:$B$19))</f>
        <v>12</v>
      </c>
      <c r="D17" s="244">
        <v>14.4</v>
      </c>
      <c r="E17" s="248">
        <f>RANK(D17,($D$6:$D$7,$D$9:$D$19))</f>
        <v>3</v>
      </c>
      <c r="F17" s="252">
        <v>0.1969</v>
      </c>
      <c r="G17" s="242">
        <f>RANK(F17,($F$6:$F$7,$F$9:$F$19),0)</f>
        <v>12</v>
      </c>
      <c r="H17" s="244">
        <v>-4.3</v>
      </c>
      <c r="I17" s="242">
        <f>RANK(H17,($H$6:$H$7,$H$9:$H$18))</f>
        <v>12</v>
      </c>
      <c r="J17" s="252">
        <v>3.9575</v>
      </c>
      <c r="K17" s="242">
        <f>RANK(J17,($J$6:$J$7,$J$9:$J$19))</f>
        <v>13</v>
      </c>
      <c r="L17" s="244">
        <v>9.6</v>
      </c>
      <c r="M17" s="242">
        <f>RANK(L17,($L$6:$L$7,$L$9:$L$19),0)</f>
        <v>8</v>
      </c>
      <c r="N17" s="252">
        <v>61.8669</v>
      </c>
      <c r="O17" s="242">
        <f>RANK(N17,($N$6:$N$7,$N$9:$N$19),0)</f>
        <v>9</v>
      </c>
      <c r="P17" s="244">
        <v>14.8</v>
      </c>
      <c r="Q17" s="249">
        <f>RANK(P17,($P$6:$P$7,$P$9:$P$19),0)</f>
        <v>2</v>
      </c>
      <c r="R17" s="241"/>
    </row>
    <row r="18" spans="1:18" ht="24" customHeight="1">
      <c r="A18" s="73" t="s">
        <v>76</v>
      </c>
      <c r="B18" s="252">
        <v>43.7546</v>
      </c>
      <c r="C18" s="242">
        <f>RANK(B18,($B$6:$B$7,$B$9:$B$19))</f>
        <v>13</v>
      </c>
      <c r="D18" s="245">
        <v>13</v>
      </c>
      <c r="E18" s="248">
        <f>RANK(D18,($D$6:$D$7,$D$9:$D$19))</f>
        <v>5</v>
      </c>
      <c r="F18" s="252">
        <v>4.915</v>
      </c>
      <c r="G18" s="242">
        <f>RANK(F18,($F$6:$F$7,$F$9:$F$19),0)</f>
        <v>8</v>
      </c>
      <c r="H18" s="245">
        <v>8.6</v>
      </c>
      <c r="I18" s="242">
        <f>RANK(H18,($H$6:$H$7,$H$9:$H$18))</f>
        <v>2</v>
      </c>
      <c r="J18" s="252">
        <v>23.1852</v>
      </c>
      <c r="K18" s="242">
        <f>RANK(J18,($J$6:$J$7,$J$9:$J$19))</f>
        <v>12</v>
      </c>
      <c r="L18" s="244">
        <v>14.7</v>
      </c>
      <c r="M18" s="242">
        <f>RANK(L18,($L$6:$L$7,$L$9:$L$19),0)</f>
        <v>4</v>
      </c>
      <c r="N18" s="252">
        <v>15.6544</v>
      </c>
      <c r="O18" s="242">
        <f>RANK(N18,($N$6:$N$7,$N$9:$N$19),0)</f>
        <v>13</v>
      </c>
      <c r="P18" s="244">
        <v>11.8</v>
      </c>
      <c r="Q18" s="249">
        <f>RANK(P18,($P$6:$P$7,$P$9:$P$19),0)</f>
        <v>5</v>
      </c>
      <c r="R18" s="241"/>
    </row>
    <row r="19" spans="1:18" ht="24" customHeight="1">
      <c r="A19" s="73" t="s">
        <v>296</v>
      </c>
      <c r="B19" s="252">
        <v>126.7119</v>
      </c>
      <c r="C19" s="242">
        <f>RANK(B19,($B$6:$B$7,$B$9:$B$19))</f>
        <v>10</v>
      </c>
      <c r="D19" s="245">
        <v>18.5</v>
      </c>
      <c r="E19" s="248">
        <f>RANK(D19,($D$6:$D$7,$D$9:$D$19))</f>
        <v>1</v>
      </c>
      <c r="F19" s="248">
        <v>0</v>
      </c>
      <c r="G19" s="248" t="s">
        <v>9</v>
      </c>
      <c r="H19" s="248" t="s">
        <v>9</v>
      </c>
      <c r="I19" s="248" t="s">
        <v>9</v>
      </c>
      <c r="J19" s="252">
        <v>104.5548</v>
      </c>
      <c r="K19" s="242">
        <f>RANK(J19,($J$6:$J$7,$J$9:$J$19))</f>
        <v>1</v>
      </c>
      <c r="L19" s="245">
        <v>26.6</v>
      </c>
      <c r="M19" s="242">
        <f>RANK(L19,($L$6:$L$7,$L$9:$L$19),0)</f>
        <v>1</v>
      </c>
      <c r="N19" s="252">
        <v>22.1571</v>
      </c>
      <c r="O19" s="242">
        <f>RANK(N19,($N$6:$N$7,$N$9:$N$19),0)</f>
        <v>12</v>
      </c>
      <c r="P19" s="245">
        <v>11.1</v>
      </c>
      <c r="Q19" s="249">
        <f>RANK(P19,($P$6:$P$7,$P$9:$P$19),0)</f>
        <v>7</v>
      </c>
      <c r="R19" s="241"/>
    </row>
    <row r="20" spans="1:17" ht="15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</sheetData>
  <sheetProtection/>
  <mergeCells count="7">
    <mergeCell ref="B3:E3"/>
    <mergeCell ref="F3:I3"/>
    <mergeCell ref="J3:M3"/>
    <mergeCell ref="N3:Q3"/>
    <mergeCell ref="A1:Q1"/>
    <mergeCell ref="N2:Q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5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O12" sqref="O12"/>
    </sheetView>
  </sheetViews>
  <sheetFormatPr defaultColWidth="8.00390625" defaultRowHeight="14.25"/>
  <cols>
    <col min="1" max="1" width="15.00390625" style="6" customWidth="1"/>
    <col min="2" max="2" width="12.00390625" style="6" customWidth="1"/>
    <col min="3" max="3" width="11.25390625" style="6" customWidth="1"/>
    <col min="4" max="4" width="11.375" style="6" customWidth="1"/>
    <col min="5" max="5" width="9.125" style="7" customWidth="1"/>
    <col min="6" max="6" width="10.00390625" style="7" customWidth="1"/>
    <col min="7" max="8" width="9.75390625" style="8" customWidth="1"/>
    <col min="9" max="9" width="11.25390625" style="8" customWidth="1"/>
    <col min="10" max="10" width="10.875" style="8" customWidth="1"/>
    <col min="11" max="11" width="11.25390625" style="9" customWidth="1"/>
    <col min="12" max="12" width="10.125" style="8" customWidth="1"/>
    <col min="13" max="13" width="9.125" style="8" customWidth="1"/>
    <col min="14" max="14" width="12.625" style="9" customWidth="1"/>
    <col min="15" max="15" width="9.50390625" style="8" customWidth="1"/>
    <col min="16" max="16" width="7.50390625" style="8" customWidth="1"/>
    <col min="17" max="17" width="13.00390625" style="9" customWidth="1"/>
    <col min="18" max="18" width="10.25390625" style="10" customWidth="1"/>
    <col min="19" max="19" width="9.25390625" style="10" customWidth="1"/>
    <col min="20" max="20" width="12.625" style="10" customWidth="1"/>
    <col min="21" max="21" width="12.375" style="10" customWidth="1"/>
    <col min="22" max="22" width="10.50390625" style="10" customWidth="1"/>
    <col min="23" max="23" width="10.75390625" style="0" customWidth="1"/>
    <col min="24" max="24" width="10.25390625" style="0" customWidth="1"/>
    <col min="25" max="25" width="10.00390625" style="0" customWidth="1"/>
    <col min="26" max="26" width="10.75390625" style="0" customWidth="1"/>
    <col min="27" max="27" width="10.875" style="0" customWidth="1"/>
    <col min="28" max="28" width="10.50390625" style="0" customWidth="1"/>
    <col min="29" max="30" width="11.25390625" style="0" customWidth="1"/>
    <col min="31" max="31" width="14.375" style="0" customWidth="1"/>
  </cols>
  <sheetData>
    <row r="1" ht="27.75" customHeight="1"/>
    <row r="2" spans="1:31" ht="33" customHeight="1">
      <c r="A2" s="327" t="s">
        <v>306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</row>
    <row r="3" spans="1:31" s="279" customFormat="1" ht="26.25" customHeight="1">
      <c r="A3" s="330"/>
      <c r="B3" s="329" t="s">
        <v>301</v>
      </c>
      <c r="C3" s="329"/>
      <c r="D3" s="329"/>
      <c r="E3" s="344" t="s">
        <v>176</v>
      </c>
      <c r="F3" s="344"/>
      <c r="G3" s="329" t="s">
        <v>10</v>
      </c>
      <c r="H3" s="342"/>
      <c r="I3" s="331"/>
      <c r="J3" s="332"/>
      <c r="K3" s="329" t="s">
        <v>14</v>
      </c>
      <c r="L3" s="329"/>
      <c r="M3" s="329"/>
      <c r="N3" s="329" t="s">
        <v>307</v>
      </c>
      <c r="O3" s="329"/>
      <c r="P3" s="329"/>
      <c r="Q3" s="329" t="s">
        <v>308</v>
      </c>
      <c r="R3" s="329"/>
      <c r="S3" s="329"/>
      <c r="T3" s="333" t="s">
        <v>300</v>
      </c>
      <c r="U3" s="334"/>
      <c r="V3" s="335"/>
      <c r="W3" s="328" t="s">
        <v>21</v>
      </c>
      <c r="X3" s="328"/>
      <c r="Y3" s="328"/>
      <c r="Z3" s="328" t="s">
        <v>23</v>
      </c>
      <c r="AA3" s="328"/>
      <c r="AB3" s="328"/>
      <c r="AC3" s="333" t="s">
        <v>204</v>
      </c>
      <c r="AD3" s="334"/>
      <c r="AE3" s="335"/>
    </row>
    <row r="4" spans="1:31" s="280" customFormat="1" ht="32.25" customHeight="1">
      <c r="A4" s="330"/>
      <c r="B4" s="329"/>
      <c r="C4" s="329"/>
      <c r="D4" s="329"/>
      <c r="E4" s="344"/>
      <c r="F4" s="344"/>
      <c r="G4" s="329"/>
      <c r="H4" s="342"/>
      <c r="I4" s="342" t="s">
        <v>199</v>
      </c>
      <c r="J4" s="343"/>
      <c r="K4" s="329"/>
      <c r="L4" s="329"/>
      <c r="M4" s="329"/>
      <c r="N4" s="329"/>
      <c r="O4" s="329"/>
      <c r="P4" s="329"/>
      <c r="Q4" s="329"/>
      <c r="R4" s="329"/>
      <c r="S4" s="329"/>
      <c r="T4" s="336"/>
      <c r="U4" s="337"/>
      <c r="V4" s="338"/>
      <c r="W4" s="328"/>
      <c r="X4" s="328"/>
      <c r="Y4" s="328"/>
      <c r="Z4" s="328"/>
      <c r="AA4" s="328"/>
      <c r="AB4" s="328"/>
      <c r="AC4" s="336"/>
      <c r="AD4" s="337"/>
      <c r="AE4" s="338"/>
    </row>
    <row r="5" spans="1:31" s="4" customFormat="1" ht="37.5" customHeight="1">
      <c r="A5" s="58"/>
      <c r="B5" s="220" t="s">
        <v>126</v>
      </c>
      <c r="C5" s="254" t="s">
        <v>64</v>
      </c>
      <c r="D5" s="254" t="s">
        <v>178</v>
      </c>
      <c r="E5" s="218" t="s">
        <v>177</v>
      </c>
      <c r="F5" s="218" t="s">
        <v>178</v>
      </c>
      <c r="G5" s="218" t="s">
        <v>64</v>
      </c>
      <c r="H5" s="218" t="s">
        <v>178</v>
      </c>
      <c r="I5" s="219" t="s">
        <v>200</v>
      </c>
      <c r="J5" s="219" t="s">
        <v>201</v>
      </c>
      <c r="K5" s="220" t="s">
        <v>126</v>
      </c>
      <c r="L5" s="218" t="s">
        <v>64</v>
      </c>
      <c r="M5" s="218" t="s">
        <v>178</v>
      </c>
      <c r="N5" s="220" t="s">
        <v>126</v>
      </c>
      <c r="O5" s="218" t="s">
        <v>64</v>
      </c>
      <c r="P5" s="218" t="s">
        <v>178</v>
      </c>
      <c r="Q5" s="220" t="s">
        <v>126</v>
      </c>
      <c r="R5" s="218" t="s">
        <v>64</v>
      </c>
      <c r="S5" s="221" t="s">
        <v>178</v>
      </c>
      <c r="T5" s="220" t="s">
        <v>126</v>
      </c>
      <c r="U5" s="253" t="s">
        <v>64</v>
      </c>
      <c r="V5" s="221" t="s">
        <v>178</v>
      </c>
      <c r="W5" s="258" t="s">
        <v>210</v>
      </c>
      <c r="X5" s="65" t="s">
        <v>208</v>
      </c>
      <c r="Y5" s="66" t="s">
        <v>209</v>
      </c>
      <c r="Z5" s="64" t="s">
        <v>210</v>
      </c>
      <c r="AA5" s="65" t="s">
        <v>208</v>
      </c>
      <c r="AB5" s="70" t="s">
        <v>209</v>
      </c>
      <c r="AC5" s="51" t="s">
        <v>202</v>
      </c>
      <c r="AD5" s="56" t="s">
        <v>274</v>
      </c>
      <c r="AE5" s="56" t="s">
        <v>203</v>
      </c>
    </row>
    <row r="6" spans="1:31" s="5" customFormat="1" ht="37.5" customHeight="1">
      <c r="A6" s="57" t="s">
        <v>65</v>
      </c>
      <c r="B6" s="291">
        <f>'[15]Sheet1'!$C5/10000</f>
        <v>302.77070165685194</v>
      </c>
      <c r="C6" s="292">
        <f>'[15]Sheet1'!$E5</f>
        <v>9.500511521132404</v>
      </c>
      <c r="D6" s="222" t="s">
        <v>9</v>
      </c>
      <c r="E6" s="222">
        <f>'[3]Sheet1'!$G5</f>
        <v>7.7</v>
      </c>
      <c r="F6" s="222" t="s">
        <v>9</v>
      </c>
      <c r="G6" s="222">
        <f>'[9]1-6月'!$D4</f>
        <v>20.4</v>
      </c>
      <c r="H6" s="222" t="s">
        <v>9</v>
      </c>
      <c r="I6" s="222">
        <f>'[11]T101635_1'!$E6</f>
        <v>27.2</v>
      </c>
      <c r="J6" s="278" t="s">
        <v>9</v>
      </c>
      <c r="K6" s="223">
        <f>'[4]Sheet1'!$B5/10000</f>
        <v>863.300136106072</v>
      </c>
      <c r="L6" s="278">
        <f>'[4]Sheet1'!$C5</f>
        <v>25</v>
      </c>
      <c r="M6" s="222" t="s">
        <v>9</v>
      </c>
      <c r="N6" s="223">
        <f>'[1]Sheet1'!$B3/10000</f>
        <v>84.4015</v>
      </c>
      <c r="O6" s="278">
        <f>'[1]Sheet1'!$C3</f>
        <v>24.62807891593218</v>
      </c>
      <c r="P6" s="222" t="s">
        <v>9</v>
      </c>
      <c r="Q6" s="223">
        <f>'[1]Sheet1'!$D3/10000</f>
        <v>54.3807</v>
      </c>
      <c r="R6" s="278">
        <f>'[1]Sheet1'!$E3</f>
        <v>26.738790473504764</v>
      </c>
      <c r="S6" s="224" t="s">
        <v>9</v>
      </c>
      <c r="T6" s="256">
        <f>'[12]1-6月'!$C4</f>
        <v>241.96</v>
      </c>
      <c r="U6" s="224">
        <f>'[12]1-6月'!$I4</f>
        <v>15.9</v>
      </c>
      <c r="V6" s="224" t="s">
        <v>9</v>
      </c>
      <c r="W6" s="67">
        <f>'[14]Sheet1'!$E6</f>
        <v>19282.604299117367</v>
      </c>
      <c r="X6" s="68">
        <f>'[14]Sheet1'!$G6</f>
        <v>10.5</v>
      </c>
      <c r="Y6" s="69" t="s">
        <v>9</v>
      </c>
      <c r="Z6" s="67">
        <f>'[13]Sheet2'!$H$6</f>
        <v>10604.498921447952</v>
      </c>
      <c r="AA6" s="68">
        <f>'[13]Sheet2'!$J$6</f>
        <v>14.7</v>
      </c>
      <c r="AB6" s="69" t="s">
        <v>9</v>
      </c>
      <c r="AC6" s="55">
        <v>139</v>
      </c>
      <c r="AD6" s="69" t="s">
        <v>9</v>
      </c>
      <c r="AE6" s="55">
        <v>43</v>
      </c>
    </row>
    <row r="7" spans="1:31" s="4" customFormat="1" ht="37.5" customHeight="1">
      <c r="A7" s="59" t="s">
        <v>179</v>
      </c>
      <c r="B7" s="293">
        <f>'[15]Sheet1'!$C6/10000</f>
        <v>4.140157695726762</v>
      </c>
      <c r="C7" s="294">
        <f>'[15]Sheet1'!$E6</f>
        <v>4.678895182454612</v>
      </c>
      <c r="D7" s="295">
        <f>RANK(C7,$C$7:$C$18,0)</f>
        <v>10</v>
      </c>
      <c r="E7" s="222">
        <f>'[3]Sheet1'!$G6</f>
        <v>5.236596523330284</v>
      </c>
      <c r="F7" s="225">
        <f>RANK(E7,$E$7:$E$19,0)</f>
        <v>11</v>
      </c>
      <c r="G7" s="222">
        <f>'[9]1-6月'!$D5</f>
        <v>23.4</v>
      </c>
      <c r="H7" s="225">
        <f>RANK(G7,$G$7:$G$19,0)</f>
        <v>3</v>
      </c>
      <c r="I7" s="222">
        <f>'[11]T101635_1'!$E7</f>
        <v>50.5</v>
      </c>
      <c r="J7" s="225">
        <f>RANK(I7,$I$7:$I$19)</f>
        <v>2</v>
      </c>
      <c r="K7" s="223">
        <f>'[4]Sheet1'!$B6/10000</f>
        <v>250.41448926374014</v>
      </c>
      <c r="L7" s="278">
        <f>'[4]Sheet1'!$C6</f>
        <v>25.6</v>
      </c>
      <c r="M7" s="225">
        <f>RANK(L7,$L$7:$L$19,0)</f>
        <v>3</v>
      </c>
      <c r="N7" s="223">
        <f>'[1]Sheet1'!$B11/10000</f>
        <v>5.4432</v>
      </c>
      <c r="O7" s="278">
        <f>'[1]Sheet1'!$C11</f>
        <v>32.22562308701356</v>
      </c>
      <c r="P7" s="225">
        <f>RANK(O7,$O$7:$O$19,0)</f>
        <v>9</v>
      </c>
      <c r="Q7" s="223">
        <f>'[1]Sheet1'!$D11/10000</f>
        <v>4.0936</v>
      </c>
      <c r="R7" s="278">
        <f>'[1]Sheet1'!$E11</f>
        <v>20.655505776939393</v>
      </c>
      <c r="S7" s="226">
        <f>RANK(R7,$R$7:$R$19,0)</f>
        <v>8</v>
      </c>
      <c r="T7" s="256">
        <f>'[12]1-6月'!$C5</f>
        <v>30.77574</v>
      </c>
      <c r="U7" s="224">
        <f>'[12]1-6月'!$I5</f>
        <v>17</v>
      </c>
      <c r="V7" s="226">
        <f>RANK(U7,$U$7:$U$19,0)</f>
        <v>6</v>
      </c>
      <c r="W7" s="67">
        <f>'[14]Sheet1'!$E7</f>
        <v>22288.241715871896</v>
      </c>
      <c r="X7" s="68">
        <v>10.9</v>
      </c>
      <c r="Y7" s="67">
        <f aca="true" t="shared" si="0" ref="Y7:Y15">RANK(X7,$X$7:$X$18,0)</f>
        <v>1</v>
      </c>
      <c r="Z7" s="68" t="s">
        <v>9</v>
      </c>
      <c r="AA7" s="68" t="s">
        <v>9</v>
      </c>
      <c r="AB7" s="68" t="s">
        <v>9</v>
      </c>
      <c r="AC7" s="55">
        <v>11</v>
      </c>
      <c r="AD7" s="67">
        <f>RANK(AC7,$AC$7:$AC$19,0)</f>
        <v>5</v>
      </c>
      <c r="AE7" s="55">
        <v>1</v>
      </c>
    </row>
    <row r="8" spans="1:31" s="4" customFormat="1" ht="37.5" customHeight="1">
      <c r="A8" s="59" t="s">
        <v>68</v>
      </c>
      <c r="B8" s="293">
        <f>'[15]Sheet1'!$C9/10000</f>
        <v>7.132533004781665</v>
      </c>
      <c r="C8" s="294">
        <f>'[15]Sheet1'!$E9</f>
        <v>4.343877037708355</v>
      </c>
      <c r="D8" s="295">
        <f aca="true" t="shared" si="1" ref="D8:D18">RANK(C8,$C$7:$C$18,0)</f>
        <v>11</v>
      </c>
      <c r="E8" s="222">
        <f>'[3]Sheet1'!$G7</f>
        <v>-13.091125343092402</v>
      </c>
      <c r="F8" s="225">
        <f aca="true" t="shared" si="2" ref="F8:F19">RANK(E8,$E$7:$E$19,0)</f>
        <v>13</v>
      </c>
      <c r="G8" s="222">
        <f>'[9]1-6月'!$D6</f>
        <v>31.7</v>
      </c>
      <c r="H8" s="225">
        <f>RANK(G8,$G$7:$G$19,0)</f>
        <v>1</v>
      </c>
      <c r="I8" s="222">
        <f>'[11]T101635_1'!$E8</f>
        <v>46.8</v>
      </c>
      <c r="J8" s="225">
        <f>RANK(I8,$I$7:$I$19)</f>
        <v>3</v>
      </c>
      <c r="K8" s="223">
        <f>'[4]Sheet1'!$B7/10000</f>
        <v>21.549918021364206</v>
      </c>
      <c r="L8" s="278">
        <f>'[4]Sheet1'!$C7</f>
        <v>24.7</v>
      </c>
      <c r="M8" s="225">
        <f aca="true" t="shared" si="3" ref="M8:M19">RANK(L8,$L$7:$L$19,0)</f>
        <v>9</v>
      </c>
      <c r="N8" s="223">
        <f>'[1]Sheet1'!$B12/10000</f>
        <v>2.6339</v>
      </c>
      <c r="O8" s="278">
        <f>'[1]Sheet1'!$C12</f>
        <v>45.591730694820626</v>
      </c>
      <c r="P8" s="225">
        <f aca="true" t="shared" si="4" ref="P8:P19">RANK(O8,$O$7:$O$19,0)</f>
        <v>5</v>
      </c>
      <c r="Q8" s="223">
        <f>'[1]Sheet1'!$D12/10000</f>
        <v>1.9887</v>
      </c>
      <c r="R8" s="278">
        <f>'[1]Sheet1'!$E12</f>
        <v>11.932233916812066</v>
      </c>
      <c r="S8" s="226">
        <f aca="true" t="shared" si="5" ref="S8:S19">RANK(R8,$R$7:$R$19,0)</f>
        <v>11</v>
      </c>
      <c r="T8" s="256">
        <f>'[12]1-6月'!$C6</f>
        <v>9.22457</v>
      </c>
      <c r="U8" s="224">
        <f>'[12]1-6月'!$I6</f>
        <v>17.3</v>
      </c>
      <c r="V8" s="226">
        <f aca="true" t="shared" si="6" ref="V8:V19">RANK(U8,$U$7:$U$19,0)</f>
        <v>5</v>
      </c>
      <c r="W8" s="67">
        <f>'[14]Sheet1'!$E8</f>
        <v>23568.406032831896</v>
      </c>
      <c r="X8" s="68">
        <v>10.4</v>
      </c>
      <c r="Y8" s="67">
        <f t="shared" si="0"/>
        <v>6</v>
      </c>
      <c r="Z8" s="68" t="s">
        <v>9</v>
      </c>
      <c r="AA8" s="68" t="s">
        <v>9</v>
      </c>
      <c r="AB8" s="68" t="s">
        <v>9</v>
      </c>
      <c r="AC8" s="55">
        <v>5</v>
      </c>
      <c r="AD8" s="67">
        <f aca="true" t="shared" si="7" ref="AD8:AD19">RANK(AC8,$AC$7:$AC$19,0)</f>
        <v>10</v>
      </c>
      <c r="AE8" s="55">
        <v>1</v>
      </c>
    </row>
    <row r="9" spans="1:31" s="4" customFormat="1" ht="37.5" customHeight="1">
      <c r="A9" s="59" t="s">
        <v>69</v>
      </c>
      <c r="B9" s="293">
        <f>'[15]Sheet1'!$C10/10000</f>
        <v>21.64256554592961</v>
      </c>
      <c r="C9" s="294">
        <f>'[15]Sheet1'!$E10</f>
        <v>6.387160250852197</v>
      </c>
      <c r="D9" s="295">
        <f t="shared" si="1"/>
        <v>9</v>
      </c>
      <c r="E9" s="222">
        <f>'[3]Sheet1'!$G9</f>
        <v>16.66678865507776</v>
      </c>
      <c r="F9" s="225">
        <f t="shared" si="2"/>
        <v>4</v>
      </c>
      <c r="G9" s="222">
        <f>'[9]1-6月'!$D7</f>
        <v>19.5</v>
      </c>
      <c r="H9" s="225">
        <f aca="true" t="shared" si="8" ref="H9:H19">RANK(G9,$G$7:$G$19,0)</f>
        <v>9</v>
      </c>
      <c r="I9" s="222">
        <v>0.5</v>
      </c>
      <c r="J9" s="225">
        <f aca="true" t="shared" si="9" ref="J9:J19">RANK(I9,$I$7:$I$19)</f>
        <v>12</v>
      </c>
      <c r="K9" s="223">
        <f>'[4]Sheet1'!$B8/10000</f>
        <v>30.807109739336312</v>
      </c>
      <c r="L9" s="278">
        <f>'[4]Sheet1'!$C8</f>
        <v>25.3</v>
      </c>
      <c r="M9" s="225">
        <f t="shared" si="3"/>
        <v>6</v>
      </c>
      <c r="N9" s="223">
        <f>'[1]Sheet1'!$B13/10000</f>
        <v>1.8705</v>
      </c>
      <c r="O9" s="278">
        <f>'[1]Sheet1'!$C13</f>
        <v>41.93034372865924</v>
      </c>
      <c r="P9" s="225">
        <f t="shared" si="4"/>
        <v>8</v>
      </c>
      <c r="Q9" s="223">
        <f>'[1]Sheet1'!$D13/10000</f>
        <v>1.3186</v>
      </c>
      <c r="R9" s="278">
        <f>'[1]Sheet1'!$E13</f>
        <v>63.23347363208717</v>
      </c>
      <c r="S9" s="226">
        <f t="shared" si="5"/>
        <v>3</v>
      </c>
      <c r="T9" s="256">
        <f>'[12]1-6月'!$C7</f>
        <v>7.65405</v>
      </c>
      <c r="U9" s="224">
        <f>'[12]1-6月'!$I7</f>
        <v>14.100000000000001</v>
      </c>
      <c r="V9" s="226">
        <f t="shared" si="6"/>
        <v>9</v>
      </c>
      <c r="W9" s="67">
        <f>'[14]Sheet1'!$E9</f>
        <v>22779.009184711136</v>
      </c>
      <c r="X9" s="68">
        <v>10.7</v>
      </c>
      <c r="Y9" s="67">
        <f t="shared" si="0"/>
        <v>3</v>
      </c>
      <c r="Z9" s="67">
        <f>'[14]Sheet1'!$H9</f>
        <v>12371.743149589729</v>
      </c>
      <c r="AA9" s="68">
        <v>14.8</v>
      </c>
      <c r="AB9" s="67">
        <f aca="true" t="shared" si="10" ref="AB9:AB15">RANK(AA9,$AA$9:$AA$18,0)</f>
        <v>3</v>
      </c>
      <c r="AC9" s="55">
        <v>3</v>
      </c>
      <c r="AD9" s="67">
        <f t="shared" si="7"/>
        <v>12</v>
      </c>
      <c r="AE9" s="55">
        <v>0</v>
      </c>
    </row>
    <row r="10" spans="1:31" s="4" customFormat="1" ht="37.5" customHeight="1">
      <c r="A10" s="59" t="s">
        <v>70</v>
      </c>
      <c r="B10" s="293">
        <f>'[15]Sheet1'!$C12/10000</f>
        <v>43.21894093837267</v>
      </c>
      <c r="C10" s="294">
        <f>'[15]Sheet1'!$E12</f>
        <v>10.018252366842528</v>
      </c>
      <c r="D10" s="295">
        <f t="shared" si="1"/>
        <v>4</v>
      </c>
      <c r="E10" s="222">
        <f>'[3]Sheet1'!$G10</f>
        <v>9</v>
      </c>
      <c r="F10" s="225">
        <f t="shared" si="2"/>
        <v>8</v>
      </c>
      <c r="G10" s="222">
        <f>'[9]1-6月'!$D12</f>
        <v>21.8</v>
      </c>
      <c r="H10" s="225">
        <f t="shared" si="8"/>
        <v>5</v>
      </c>
      <c r="I10" s="222">
        <f>'[11]T101635_1'!$E10</f>
        <v>29.4</v>
      </c>
      <c r="J10" s="225">
        <f t="shared" si="9"/>
        <v>6</v>
      </c>
      <c r="K10" s="223">
        <f>'[4]Sheet1'!$B9/10000</f>
        <v>77.03545160369333</v>
      </c>
      <c r="L10" s="278">
        <f>'[4]Sheet1'!$C9</f>
        <v>28.9</v>
      </c>
      <c r="M10" s="225">
        <f t="shared" si="3"/>
        <v>2</v>
      </c>
      <c r="N10" s="223">
        <f>'[1]Sheet1'!$B20/10000</f>
        <v>3.7851</v>
      </c>
      <c r="O10" s="278">
        <f>'[1]Sheet1'!$C20</f>
        <v>19.28713245721849</v>
      </c>
      <c r="P10" s="225">
        <f t="shared" si="4"/>
        <v>12</v>
      </c>
      <c r="Q10" s="223">
        <f>'[1]Sheet1'!$D20/10000</f>
        <v>3.163</v>
      </c>
      <c r="R10" s="278">
        <f>'[1]Sheet1'!$E20</f>
        <v>18.62881146157595</v>
      </c>
      <c r="S10" s="226">
        <f t="shared" si="5"/>
        <v>9</v>
      </c>
      <c r="T10" s="256">
        <f>'[12]1-6月'!$C11</f>
        <v>10.44109</v>
      </c>
      <c r="U10" s="224">
        <f>'[12]1-6月'!$I11</f>
        <v>15.899999999999999</v>
      </c>
      <c r="V10" s="226">
        <f t="shared" si="6"/>
        <v>8</v>
      </c>
      <c r="W10" s="67">
        <f>'[14]Sheet1'!$E10</f>
        <v>18771.455911940502</v>
      </c>
      <c r="X10" s="68">
        <v>10.9</v>
      </c>
      <c r="Y10" s="67">
        <f t="shared" si="0"/>
        <v>1</v>
      </c>
      <c r="Z10" s="67">
        <f>'[14]Sheet1'!$H10</f>
        <v>11641.58041192226</v>
      </c>
      <c r="AA10" s="68">
        <v>14.7</v>
      </c>
      <c r="AB10" s="67">
        <f t="shared" si="10"/>
        <v>5</v>
      </c>
      <c r="AC10" s="55">
        <v>7</v>
      </c>
      <c r="AD10" s="67">
        <f t="shared" si="7"/>
        <v>7</v>
      </c>
      <c r="AE10" s="55">
        <v>4</v>
      </c>
    </row>
    <row r="11" spans="1:31" s="4" customFormat="1" ht="37.5" customHeight="1">
      <c r="A11" s="59" t="s">
        <v>71</v>
      </c>
      <c r="B11" s="293">
        <f>'[15]Sheet1'!$C13/10000</f>
        <v>58.07320007149682</v>
      </c>
      <c r="C11" s="294">
        <f>'[15]Sheet1'!$E13</f>
        <v>10.710149392625912</v>
      </c>
      <c r="D11" s="295">
        <f t="shared" si="1"/>
        <v>1</v>
      </c>
      <c r="E11" s="222">
        <f>'[3]Sheet1'!$G11</f>
        <v>11.6</v>
      </c>
      <c r="F11" s="225">
        <f t="shared" si="2"/>
        <v>5</v>
      </c>
      <c r="G11" s="222">
        <f>'[9]1-6月'!$D13</f>
        <v>18.4</v>
      </c>
      <c r="H11" s="225">
        <f t="shared" si="8"/>
        <v>13</v>
      </c>
      <c r="I11" s="222">
        <f>'[11]T101635_1'!$E11</f>
        <v>6</v>
      </c>
      <c r="J11" s="225">
        <f t="shared" si="9"/>
        <v>10</v>
      </c>
      <c r="K11" s="223">
        <f>'[4]Sheet1'!$B10/10000</f>
        <v>70.534750065602</v>
      </c>
      <c r="L11" s="278">
        <f>'[4]Sheet1'!$C10</f>
        <v>25.1</v>
      </c>
      <c r="M11" s="225">
        <f t="shared" si="3"/>
        <v>8</v>
      </c>
      <c r="N11" s="223">
        <f>'[1]Sheet1'!$B19/10000</f>
        <v>3.4846</v>
      </c>
      <c r="O11" s="278">
        <f>'[1]Sheet1'!$C19</f>
        <v>27.94096049346453</v>
      </c>
      <c r="P11" s="225">
        <f t="shared" si="4"/>
        <v>10</v>
      </c>
      <c r="Q11" s="223">
        <f>'[1]Sheet1'!$D19/10000</f>
        <v>2.4859</v>
      </c>
      <c r="R11" s="278">
        <f>'[1]Sheet1'!$E19</f>
        <v>39.50056116722783</v>
      </c>
      <c r="S11" s="226">
        <f t="shared" si="5"/>
        <v>5</v>
      </c>
      <c r="T11" s="256">
        <f>'[12]1-6月'!$C12</f>
        <v>7.39416</v>
      </c>
      <c r="U11" s="224">
        <f>'[12]1-6月'!$I12</f>
        <v>16.9</v>
      </c>
      <c r="V11" s="226">
        <f t="shared" si="6"/>
        <v>7</v>
      </c>
      <c r="W11" s="67">
        <f>'[14]Sheet1'!$E11</f>
        <v>18799.94397522732</v>
      </c>
      <c r="X11" s="68">
        <v>10.5</v>
      </c>
      <c r="Y11" s="67">
        <f t="shared" si="0"/>
        <v>5</v>
      </c>
      <c r="Z11" s="67">
        <f>'[14]Sheet1'!$H11</f>
        <v>10367.888929973391</v>
      </c>
      <c r="AA11" s="68">
        <v>14.7</v>
      </c>
      <c r="AB11" s="67">
        <f t="shared" si="10"/>
        <v>5</v>
      </c>
      <c r="AC11" s="55">
        <v>7</v>
      </c>
      <c r="AD11" s="67">
        <f t="shared" si="7"/>
        <v>7</v>
      </c>
      <c r="AE11" s="55">
        <v>1</v>
      </c>
    </row>
    <row r="12" spans="1:31" s="4" customFormat="1" ht="37.5" customHeight="1">
      <c r="A12" s="59" t="s">
        <v>72</v>
      </c>
      <c r="B12" s="293">
        <f>'[15]Sheet1'!$C14/10000</f>
        <v>48.57992646517862</v>
      </c>
      <c r="C12" s="294">
        <f>'[15]Sheet1'!$E14</f>
        <v>9.780670348056319</v>
      </c>
      <c r="D12" s="295">
        <f t="shared" si="1"/>
        <v>5</v>
      </c>
      <c r="E12" s="222">
        <f>'[3]Sheet1'!$G12</f>
        <v>8.1</v>
      </c>
      <c r="F12" s="225">
        <f t="shared" si="2"/>
        <v>10</v>
      </c>
      <c r="G12" s="222">
        <f>'[9]1-6月'!$D14</f>
        <v>18.5</v>
      </c>
      <c r="H12" s="225">
        <f t="shared" si="8"/>
        <v>12</v>
      </c>
      <c r="I12" s="222">
        <f>'[11]T101635_1'!$E12</f>
        <v>33.7</v>
      </c>
      <c r="J12" s="225">
        <f t="shared" si="9"/>
        <v>5</v>
      </c>
      <c r="K12" s="223">
        <f>'[4]Sheet1'!$B11/10000</f>
        <v>64.96073474633758</v>
      </c>
      <c r="L12" s="278">
        <f>'[4]Sheet1'!$C11</f>
        <v>24.6</v>
      </c>
      <c r="M12" s="225">
        <f t="shared" si="3"/>
        <v>10</v>
      </c>
      <c r="N12" s="223">
        <f>'[1]Sheet1'!$B17/10000</f>
        <v>14.3025</v>
      </c>
      <c r="O12" s="278">
        <f>'[1]Sheet1'!$C17</f>
        <v>25.347273954234325</v>
      </c>
      <c r="P12" s="225">
        <f t="shared" si="4"/>
        <v>11</v>
      </c>
      <c r="Q12" s="223">
        <f>'[1]Sheet1'!$D17/10000</f>
        <v>4.9949</v>
      </c>
      <c r="R12" s="278">
        <f>'[1]Sheet1'!$E17</f>
        <v>7.152204226107472</v>
      </c>
      <c r="S12" s="226">
        <f t="shared" si="5"/>
        <v>13</v>
      </c>
      <c r="T12" s="256">
        <f>'[12]1-6月'!$C13</f>
        <v>22.08113</v>
      </c>
      <c r="U12" s="224">
        <f>'[12]1-6月'!$I13</f>
        <v>7.6</v>
      </c>
      <c r="V12" s="226">
        <f t="shared" si="6"/>
        <v>12</v>
      </c>
      <c r="W12" s="67">
        <f>'[14]Sheet1'!$E12</f>
        <v>18703.695529472665</v>
      </c>
      <c r="X12" s="68">
        <v>10.2</v>
      </c>
      <c r="Y12" s="67">
        <f t="shared" si="0"/>
        <v>8</v>
      </c>
      <c r="Z12" s="67">
        <f>'[14]Sheet1'!$H12</f>
        <v>11995.457292679961</v>
      </c>
      <c r="AA12" s="68">
        <v>14.4</v>
      </c>
      <c r="AB12" s="67">
        <f t="shared" si="10"/>
        <v>7</v>
      </c>
      <c r="AC12" s="55">
        <v>19</v>
      </c>
      <c r="AD12" s="67">
        <f t="shared" si="7"/>
        <v>2</v>
      </c>
      <c r="AE12" s="55">
        <v>11</v>
      </c>
    </row>
    <row r="13" spans="1:31" s="4" customFormat="1" ht="37.5" customHeight="1">
      <c r="A13" s="59" t="s">
        <v>73</v>
      </c>
      <c r="B13" s="293">
        <f>'[15]Sheet1'!$C15/10000</f>
        <v>40.365150492704764</v>
      </c>
      <c r="C13" s="294">
        <f>'[15]Sheet1'!$E15</f>
        <v>10.237465078335116</v>
      </c>
      <c r="D13" s="295">
        <f t="shared" si="1"/>
        <v>3</v>
      </c>
      <c r="E13" s="222">
        <f>'[3]Sheet1'!$G13</f>
        <v>11.4</v>
      </c>
      <c r="F13" s="225">
        <f t="shared" si="2"/>
        <v>6</v>
      </c>
      <c r="G13" s="222">
        <f>'[9]1-6月'!$D15</f>
        <v>23.2</v>
      </c>
      <c r="H13" s="225">
        <f t="shared" si="8"/>
        <v>4</v>
      </c>
      <c r="I13" s="222">
        <f>'[11]T101635_1'!$E13</f>
        <v>17.2</v>
      </c>
      <c r="J13" s="225">
        <f t="shared" si="9"/>
        <v>8</v>
      </c>
      <c r="K13" s="223">
        <f>'[4]Sheet1'!$B12/10000</f>
        <v>78.69911698171212</v>
      </c>
      <c r="L13" s="278">
        <f>'[4]Sheet1'!$C12</f>
        <v>24</v>
      </c>
      <c r="M13" s="225">
        <f t="shared" si="3"/>
        <v>11</v>
      </c>
      <c r="N13" s="223">
        <f>'[1]Sheet1'!$B16/10000</f>
        <v>7.1468</v>
      </c>
      <c r="O13" s="278">
        <f>'[1]Sheet1'!$C16</f>
        <v>10.847783602692559</v>
      </c>
      <c r="P13" s="225">
        <f t="shared" si="4"/>
        <v>13</v>
      </c>
      <c r="Q13" s="223">
        <f>'[1]Sheet1'!$D16/10000</f>
        <v>5.0561</v>
      </c>
      <c r="R13" s="278">
        <f>'[1]Sheet1'!$E16</f>
        <v>9.089928367998624</v>
      </c>
      <c r="S13" s="226">
        <f t="shared" si="5"/>
        <v>12</v>
      </c>
      <c r="T13" s="256">
        <f>'[12]1-6月'!$C14</f>
        <v>18.82746</v>
      </c>
      <c r="U13" s="224">
        <f>'[12]1-6月'!$I14</f>
        <v>7.5</v>
      </c>
      <c r="V13" s="226">
        <f t="shared" si="6"/>
        <v>13</v>
      </c>
      <c r="W13" s="67">
        <f>'[14]Sheet1'!$E13</f>
        <v>13588.590782606016</v>
      </c>
      <c r="X13" s="68">
        <v>10</v>
      </c>
      <c r="Y13" s="67">
        <f t="shared" si="0"/>
        <v>9</v>
      </c>
      <c r="Z13" s="67">
        <f>'[14]Sheet1'!$H13</f>
        <v>7998.007743392653</v>
      </c>
      <c r="AA13" s="68">
        <v>15.2</v>
      </c>
      <c r="AB13" s="67">
        <f t="shared" si="10"/>
        <v>1</v>
      </c>
      <c r="AC13" s="55">
        <v>33</v>
      </c>
      <c r="AD13" s="67">
        <f t="shared" si="7"/>
        <v>1</v>
      </c>
      <c r="AE13" s="55">
        <v>17</v>
      </c>
    </row>
    <row r="14" spans="1:31" s="4" customFormat="1" ht="37.5" customHeight="1">
      <c r="A14" s="59" t="s">
        <v>74</v>
      </c>
      <c r="B14" s="293">
        <f>'[15]Sheet1'!$C16/10000</f>
        <v>36.05918641291748</v>
      </c>
      <c r="C14" s="294">
        <f>'[15]Sheet1'!$E16</f>
        <v>9.10487774746207</v>
      </c>
      <c r="D14" s="295">
        <f t="shared" si="1"/>
        <v>7</v>
      </c>
      <c r="E14" s="222">
        <f>'[3]Sheet1'!$G14</f>
        <v>8.4</v>
      </c>
      <c r="F14" s="225">
        <f t="shared" si="2"/>
        <v>9</v>
      </c>
      <c r="G14" s="222">
        <f>'[9]1-6月'!$D16</f>
        <v>19.2</v>
      </c>
      <c r="H14" s="225">
        <f t="shared" si="8"/>
        <v>10</v>
      </c>
      <c r="I14" s="222">
        <f>'[11]T101635_1'!$E14</f>
        <v>37.3</v>
      </c>
      <c r="J14" s="225">
        <f t="shared" si="9"/>
        <v>4</v>
      </c>
      <c r="K14" s="223">
        <f>'[4]Sheet1'!$B13/10000</f>
        <v>63.46035252297696</v>
      </c>
      <c r="L14" s="278">
        <f>'[4]Sheet1'!$C13</f>
        <v>19.8</v>
      </c>
      <c r="M14" s="225">
        <f t="shared" si="3"/>
        <v>13</v>
      </c>
      <c r="N14" s="223">
        <f>'[1]Sheet1'!$B15/10000</f>
        <v>6.9397</v>
      </c>
      <c r="O14" s="278">
        <f>'[1]Sheet1'!$C15</f>
        <v>71.90666105179716</v>
      </c>
      <c r="P14" s="225">
        <f t="shared" si="4"/>
        <v>1</v>
      </c>
      <c r="Q14" s="223">
        <f>'[1]Sheet1'!$D15/10000</f>
        <v>5.2191</v>
      </c>
      <c r="R14" s="278">
        <f>'[1]Sheet1'!$E15</f>
        <v>88.06889841807501</v>
      </c>
      <c r="S14" s="226">
        <f t="shared" si="5"/>
        <v>1</v>
      </c>
      <c r="T14" s="256">
        <f>'[12]1-6月'!$C15</f>
        <v>18.87335</v>
      </c>
      <c r="U14" s="224">
        <f>'[12]1-6月'!$I15</f>
        <v>13.3</v>
      </c>
      <c r="V14" s="226">
        <f t="shared" si="6"/>
        <v>10</v>
      </c>
      <c r="W14" s="67">
        <f>'[13]Sheet2'!$E$15</f>
        <v>18440.48137093293</v>
      </c>
      <c r="X14" s="68">
        <v>10.4</v>
      </c>
      <c r="Y14" s="67">
        <f t="shared" si="0"/>
        <v>6</v>
      </c>
      <c r="Z14" s="67">
        <f>'[13]Sheet2'!$H$15</f>
        <v>11615.194901735762</v>
      </c>
      <c r="AA14" s="68">
        <v>14.2</v>
      </c>
      <c r="AB14" s="67">
        <f t="shared" si="10"/>
        <v>8</v>
      </c>
      <c r="AC14" s="55">
        <v>15</v>
      </c>
      <c r="AD14" s="67">
        <f t="shared" si="7"/>
        <v>4</v>
      </c>
      <c r="AE14" s="55">
        <v>1</v>
      </c>
    </row>
    <row r="15" spans="1:31" s="4" customFormat="1" ht="37.5" customHeight="1">
      <c r="A15" s="59" t="s">
        <v>75</v>
      </c>
      <c r="B15" s="293">
        <f>'[15]Sheet1'!$C17/10000</f>
        <v>30.217302426177035</v>
      </c>
      <c r="C15" s="294">
        <f>'[15]Sheet1'!$E17</f>
        <v>9.56395434698356</v>
      </c>
      <c r="D15" s="295">
        <f t="shared" si="1"/>
        <v>6</v>
      </c>
      <c r="E15" s="222">
        <f>'[3]Sheet1'!$G15</f>
        <v>-4.6</v>
      </c>
      <c r="F15" s="225">
        <f t="shared" si="2"/>
        <v>12</v>
      </c>
      <c r="G15" s="222">
        <f>'[9]1-6月'!$D17</f>
        <v>19.2</v>
      </c>
      <c r="H15" s="225">
        <f t="shared" si="8"/>
        <v>10</v>
      </c>
      <c r="I15" s="222">
        <f>'[11]T101635_1'!$E15</f>
        <v>17</v>
      </c>
      <c r="J15" s="225">
        <f t="shared" si="9"/>
        <v>9</v>
      </c>
      <c r="K15" s="223">
        <f>'[4]Sheet1'!$B14/10000</f>
        <v>49.3433391618612</v>
      </c>
      <c r="L15" s="278">
        <f>'[4]Sheet1'!$C14</f>
        <v>20.2</v>
      </c>
      <c r="M15" s="225">
        <f t="shared" si="3"/>
        <v>12</v>
      </c>
      <c r="N15" s="223">
        <f>'[1]Sheet1'!$B18/10000</f>
        <v>4.7474</v>
      </c>
      <c r="O15" s="278">
        <f>'[1]Sheet1'!$C18</f>
        <v>56.23642466925557</v>
      </c>
      <c r="P15" s="225">
        <f t="shared" si="4"/>
        <v>2</v>
      </c>
      <c r="Q15" s="223">
        <f>'[1]Sheet1'!$D18/10000</f>
        <v>3.0456</v>
      </c>
      <c r="R15" s="278">
        <f>'[1]Sheet1'!$E18</f>
        <v>17.20157007619487</v>
      </c>
      <c r="S15" s="226">
        <f t="shared" si="5"/>
        <v>10</v>
      </c>
      <c r="T15" s="256">
        <f>'[12]1-6月'!$C16</f>
        <v>6.81175</v>
      </c>
      <c r="U15" s="224">
        <f>'[12]1-6月'!$I16</f>
        <v>11</v>
      </c>
      <c r="V15" s="226">
        <f t="shared" si="6"/>
        <v>11</v>
      </c>
      <c r="W15" s="67">
        <f>'[13]Sheet2'!$E$16</f>
        <v>17532.80167387072</v>
      </c>
      <c r="X15" s="68">
        <v>10.7</v>
      </c>
      <c r="Y15" s="67">
        <f t="shared" si="0"/>
        <v>3</v>
      </c>
      <c r="Z15" s="67">
        <f>'[13]Sheet2'!$H$16</f>
        <v>11288.489790361178</v>
      </c>
      <c r="AA15" s="68">
        <v>15</v>
      </c>
      <c r="AB15" s="67">
        <f t="shared" si="10"/>
        <v>2</v>
      </c>
      <c r="AC15" s="55">
        <v>8</v>
      </c>
      <c r="AD15" s="67">
        <f t="shared" si="7"/>
        <v>6</v>
      </c>
      <c r="AE15" s="55">
        <v>0</v>
      </c>
    </row>
    <row r="16" spans="1:31" s="4" customFormat="1" ht="37.5" customHeight="1">
      <c r="A16" s="59" t="s">
        <v>180</v>
      </c>
      <c r="B16" s="293">
        <f>'[15]Sheet1'!$C$8/10000</f>
        <v>4.012032503456447</v>
      </c>
      <c r="C16" s="294">
        <f>'[15]Sheet1'!$E$8</f>
        <v>8.602963727342662</v>
      </c>
      <c r="D16" s="295">
        <f t="shared" si="1"/>
        <v>8</v>
      </c>
      <c r="E16" s="222">
        <f>'[3]Sheet1'!$G16</f>
        <v>26.5</v>
      </c>
      <c r="F16" s="225">
        <f t="shared" si="2"/>
        <v>2</v>
      </c>
      <c r="G16" s="222">
        <f>'[9]1-6月'!$D8</f>
        <v>23.5</v>
      </c>
      <c r="H16" s="225">
        <f t="shared" si="8"/>
        <v>2</v>
      </c>
      <c r="I16" s="222">
        <f>'[11]T101635_1'!$E16</f>
        <v>116.4</v>
      </c>
      <c r="J16" s="225">
        <f t="shared" si="9"/>
        <v>1</v>
      </c>
      <c r="K16" s="223">
        <f>'[4]Sheet1'!$B15/10000</f>
        <v>105.13238965635504</v>
      </c>
      <c r="L16" s="278">
        <f>'[4]Sheet1'!$C15</f>
        <v>25.4</v>
      </c>
      <c r="M16" s="225">
        <f t="shared" si="3"/>
        <v>5</v>
      </c>
      <c r="N16" s="223">
        <f>'[1]Sheet1'!$B8/10000</f>
        <v>5.4957</v>
      </c>
      <c r="O16" s="278">
        <f>'[1]Sheet1'!$C8</f>
        <v>53.38264024560425</v>
      </c>
      <c r="P16" s="225">
        <f t="shared" si="4"/>
        <v>4</v>
      </c>
      <c r="Q16" s="223">
        <f>'[1]Sheet1'!$D8/10000</f>
        <v>4.4568</v>
      </c>
      <c r="R16" s="278">
        <f>'[1]Sheet1'!$E8</f>
        <v>38.99700598802397</v>
      </c>
      <c r="S16" s="226">
        <f t="shared" si="5"/>
        <v>6</v>
      </c>
      <c r="T16" s="256">
        <f>'[12]1-6月'!$C8</f>
        <v>54.86316</v>
      </c>
      <c r="U16" s="224">
        <f>'[12]1-6月'!$I8</f>
        <v>18.5</v>
      </c>
      <c r="V16" s="226">
        <f t="shared" si="6"/>
        <v>2</v>
      </c>
      <c r="W16" s="67" t="s">
        <v>9</v>
      </c>
      <c r="X16" s="67" t="s">
        <v>9</v>
      </c>
      <c r="Y16" s="67" t="s">
        <v>9</v>
      </c>
      <c r="Z16" s="67" t="s">
        <v>9</v>
      </c>
      <c r="AA16" s="67" t="s">
        <v>9</v>
      </c>
      <c r="AB16" s="67" t="s">
        <v>9</v>
      </c>
      <c r="AC16" s="55">
        <v>4</v>
      </c>
      <c r="AD16" s="67">
        <f t="shared" si="7"/>
        <v>11</v>
      </c>
      <c r="AE16" s="55">
        <v>0</v>
      </c>
    </row>
    <row r="17" spans="1:31" s="4" customFormat="1" ht="37.5" customHeight="1">
      <c r="A17" s="59" t="s">
        <v>181</v>
      </c>
      <c r="B17" s="293">
        <f>'[15]Sheet1'!$C$7/10000</f>
        <v>0.3398665081881928</v>
      </c>
      <c r="C17" s="294">
        <f>'[15]Sheet1'!$E$7</f>
        <v>-4.387156534028824</v>
      </c>
      <c r="D17" s="295">
        <f t="shared" si="1"/>
        <v>12</v>
      </c>
      <c r="E17" s="222">
        <f>'[3]Sheet1'!$G17</f>
        <v>9.47365050320219</v>
      </c>
      <c r="F17" s="225">
        <f t="shared" si="2"/>
        <v>7</v>
      </c>
      <c r="G17" s="222">
        <f>'[9]1-6月'!$D9</f>
        <v>20.2</v>
      </c>
      <c r="H17" s="225">
        <f t="shared" si="8"/>
        <v>6</v>
      </c>
      <c r="I17" s="222">
        <f>'[11]T101635_1'!$E17</f>
        <v>1.4</v>
      </c>
      <c r="J17" s="225">
        <f t="shared" si="9"/>
        <v>11</v>
      </c>
      <c r="K17" s="223">
        <f>'[4]Sheet1'!$B16/10000</f>
        <v>23.299540545690707</v>
      </c>
      <c r="L17" s="278">
        <f>'[4]Sheet1'!$C16</f>
        <v>25.2</v>
      </c>
      <c r="M17" s="225">
        <f t="shared" si="3"/>
        <v>7</v>
      </c>
      <c r="N17" s="223">
        <f>'[1]Sheet1'!$B9/10000</f>
        <v>1.1166</v>
      </c>
      <c r="O17" s="278">
        <f>'[1]Sheet1'!$C9</f>
        <v>54.8038264245113</v>
      </c>
      <c r="P17" s="225">
        <f t="shared" si="4"/>
        <v>3</v>
      </c>
      <c r="Q17" s="223">
        <f>'[1]Sheet1'!$D9/10000</f>
        <v>0.8711</v>
      </c>
      <c r="R17" s="278">
        <f>'[1]Sheet1'!$E9</f>
        <v>25.681719809551296</v>
      </c>
      <c r="S17" s="226">
        <f t="shared" si="5"/>
        <v>7</v>
      </c>
      <c r="T17" s="256">
        <f>'[12]1-6月'!$C9</f>
        <v>16.487</v>
      </c>
      <c r="U17" s="224">
        <f>'[12]1-6月'!$I9</f>
        <v>22.9</v>
      </c>
      <c r="V17" s="226">
        <f t="shared" si="6"/>
        <v>1</v>
      </c>
      <c r="W17" s="67" t="s">
        <v>9</v>
      </c>
      <c r="X17" s="67" t="s">
        <v>9</v>
      </c>
      <c r="Y17" s="67" t="s">
        <v>9</v>
      </c>
      <c r="Z17" s="67" t="s">
        <v>9</v>
      </c>
      <c r="AA17" s="67" t="s">
        <v>9</v>
      </c>
      <c r="AB17" s="67" t="s">
        <v>9</v>
      </c>
      <c r="AC17" s="55">
        <v>7</v>
      </c>
      <c r="AD17" s="67">
        <f t="shared" si="7"/>
        <v>7</v>
      </c>
      <c r="AE17" s="55">
        <v>0</v>
      </c>
    </row>
    <row r="18" spans="1:31" s="4" customFormat="1" ht="37.5" customHeight="1">
      <c r="A18" s="59" t="s">
        <v>76</v>
      </c>
      <c r="B18" s="293">
        <f>'[15]Sheet1'!$C$11/10000</f>
        <v>8.989839591921884</v>
      </c>
      <c r="C18" s="294">
        <f>'[15]Sheet1'!$E$11</f>
        <v>10.482508068258456</v>
      </c>
      <c r="D18" s="295">
        <f t="shared" si="1"/>
        <v>2</v>
      </c>
      <c r="E18" s="222">
        <f>'[3]Sheet1'!$G18</f>
        <v>18.9331198536139</v>
      </c>
      <c r="F18" s="225">
        <f t="shared" si="2"/>
        <v>3</v>
      </c>
      <c r="G18" s="222">
        <f>'[9]1-6月'!$D10</f>
        <v>20</v>
      </c>
      <c r="H18" s="225">
        <f t="shared" si="8"/>
        <v>7</v>
      </c>
      <c r="I18" s="222">
        <f>'[11]T101635_1'!$E20</f>
        <v>-2.7</v>
      </c>
      <c r="J18" s="225">
        <f t="shared" si="9"/>
        <v>13</v>
      </c>
      <c r="K18" s="223">
        <f>'[4]Sheet1'!$B17/10000</f>
        <v>10.23096519944817</v>
      </c>
      <c r="L18" s="278">
        <f>'[4]Sheet1'!$C17</f>
        <v>25.5</v>
      </c>
      <c r="M18" s="225">
        <f t="shared" si="3"/>
        <v>4</v>
      </c>
      <c r="N18" s="223">
        <f>'[1]Sheet1'!$B7/10000</f>
        <v>0.8231</v>
      </c>
      <c r="O18" s="278">
        <f>'[1]Sheet1'!$C7</f>
        <v>42.478795222433774</v>
      </c>
      <c r="P18" s="225">
        <f t="shared" si="4"/>
        <v>7</v>
      </c>
      <c r="Q18" s="223">
        <f>'[1]Sheet1'!$D7/10000</f>
        <v>0.626</v>
      </c>
      <c r="R18" s="278">
        <f>'[1]Sheet1'!$E7</f>
        <v>75.49761704513597</v>
      </c>
      <c r="S18" s="226">
        <f t="shared" si="5"/>
        <v>2</v>
      </c>
      <c r="T18" s="256">
        <f>'[12]1-6月'!$C10</f>
        <v>3.11669</v>
      </c>
      <c r="U18" s="224">
        <f>'[12]1-6月'!$I10</f>
        <v>18.4</v>
      </c>
      <c r="V18" s="226">
        <f t="shared" si="6"/>
        <v>3</v>
      </c>
      <c r="W18" s="67">
        <f>'[13]Sheet2'!$E$14</f>
        <v>21085.848608139317</v>
      </c>
      <c r="X18" s="68">
        <v>10</v>
      </c>
      <c r="Y18" s="67">
        <f>RANK(X18,$X$7:$X$18,0)</f>
        <v>9</v>
      </c>
      <c r="Z18" s="67">
        <f>'[13]Sheet2'!$H$14</f>
        <v>14577.12430802331</v>
      </c>
      <c r="AA18" s="68">
        <v>14.8</v>
      </c>
      <c r="AB18" s="67">
        <f>RANK(AA18,$AA$9:$AA$18,0)</f>
        <v>3</v>
      </c>
      <c r="AC18" s="55">
        <v>2</v>
      </c>
      <c r="AD18" s="67">
        <f t="shared" si="7"/>
        <v>13</v>
      </c>
      <c r="AE18" s="55">
        <v>1</v>
      </c>
    </row>
    <row r="19" spans="1:31" s="4" customFormat="1" ht="37.5" customHeight="1">
      <c r="A19" s="59" t="s">
        <v>193</v>
      </c>
      <c r="B19" s="222" t="s">
        <v>9</v>
      </c>
      <c r="C19" s="222" t="s">
        <v>9</v>
      </c>
      <c r="D19" s="222" t="s">
        <v>9</v>
      </c>
      <c r="E19" s="222">
        <f>'[3]Sheet1'!$G19</f>
        <v>33.8</v>
      </c>
      <c r="F19" s="225">
        <f t="shared" si="2"/>
        <v>1</v>
      </c>
      <c r="G19" s="222">
        <f>'[9]1-6月'!$D11</f>
        <v>20</v>
      </c>
      <c r="H19" s="225">
        <f t="shared" si="8"/>
        <v>7</v>
      </c>
      <c r="I19" s="222">
        <f>'[11]T101635_1'!$E18</f>
        <v>28.2</v>
      </c>
      <c r="J19" s="225">
        <f t="shared" si="9"/>
        <v>7</v>
      </c>
      <c r="K19" s="223">
        <f>'[4]Sheet1'!$B18/10000</f>
        <v>17.831978597954844</v>
      </c>
      <c r="L19" s="278">
        <f>'[4]Sheet1'!$C18</f>
        <v>34.5</v>
      </c>
      <c r="M19" s="225">
        <f t="shared" si="3"/>
        <v>1</v>
      </c>
      <c r="N19" s="223">
        <f>'[1]Sheet1'!$B10/10000</f>
        <v>3.1036</v>
      </c>
      <c r="O19" s="278">
        <f>'[1]Sheet1'!$C10</f>
        <v>45.24522650692623</v>
      </c>
      <c r="P19" s="225">
        <f t="shared" si="4"/>
        <v>6</v>
      </c>
      <c r="Q19" s="223">
        <f>'[1]Sheet1'!$D10/10000</f>
        <v>2.7518</v>
      </c>
      <c r="R19" s="278">
        <f>'[1]Sheet1'!$E10</f>
        <v>48.55322824443965</v>
      </c>
      <c r="S19" s="226">
        <f t="shared" si="5"/>
        <v>4</v>
      </c>
      <c r="T19" s="256">
        <f>'[12]1-6月'!$C17</f>
        <v>35.66005</v>
      </c>
      <c r="U19" s="224">
        <f>'[12]1-6月'!$I17</f>
        <v>18</v>
      </c>
      <c r="V19" s="226">
        <f t="shared" si="6"/>
        <v>4</v>
      </c>
      <c r="W19" s="67" t="s">
        <v>9</v>
      </c>
      <c r="X19" s="67" t="s">
        <v>9</v>
      </c>
      <c r="Y19" s="67" t="s">
        <v>9</v>
      </c>
      <c r="Z19" s="67" t="s">
        <v>9</v>
      </c>
      <c r="AA19" s="67" t="s">
        <v>9</v>
      </c>
      <c r="AB19" s="67" t="s">
        <v>9</v>
      </c>
      <c r="AC19" s="55">
        <v>18</v>
      </c>
      <c r="AD19" s="67">
        <f t="shared" si="7"/>
        <v>3</v>
      </c>
      <c r="AE19" s="55">
        <v>6</v>
      </c>
    </row>
    <row r="20" spans="1:22" ht="32.25" customHeight="1">
      <c r="A20" s="339" t="s">
        <v>309</v>
      </c>
      <c r="B20" s="340"/>
      <c r="C20" s="340"/>
      <c r="D20" s="340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255"/>
      <c r="U20" s="255"/>
      <c r="V20" s="255"/>
    </row>
    <row r="21" spans="7:10" ht="15.75">
      <c r="G21" s="9"/>
      <c r="H21" s="9"/>
      <c r="I21" s="9"/>
      <c r="J21" s="9"/>
    </row>
    <row r="22" spans="7:10" ht="15.75">
      <c r="G22" s="9"/>
      <c r="H22" s="9"/>
      <c r="I22" s="9"/>
      <c r="J22" s="9"/>
    </row>
    <row r="23" spans="7:10" ht="15.75">
      <c r="G23" s="9"/>
      <c r="H23" s="9"/>
      <c r="I23" s="9"/>
      <c r="J23" s="9"/>
    </row>
    <row r="24" spans="7:10" ht="15.75">
      <c r="G24" s="9"/>
      <c r="H24" s="9"/>
      <c r="I24" s="9"/>
      <c r="J24" s="9"/>
    </row>
    <row r="25" spans="7:10" ht="15.75">
      <c r="G25" s="9"/>
      <c r="H25" s="9"/>
      <c r="I25" s="9"/>
      <c r="J25" s="9"/>
    </row>
    <row r="26" spans="7:10" ht="15.75">
      <c r="G26" s="9"/>
      <c r="H26" s="9"/>
      <c r="I26" s="9"/>
      <c r="J26" s="9"/>
    </row>
    <row r="27" spans="7:10" ht="15.75">
      <c r="G27" s="9"/>
      <c r="H27" s="9"/>
      <c r="I27" s="9"/>
      <c r="J27" s="9"/>
    </row>
    <row r="28" spans="7:10" ht="15.75">
      <c r="G28" s="9"/>
      <c r="H28" s="9"/>
      <c r="I28" s="9"/>
      <c r="J28" s="9"/>
    </row>
    <row r="29" spans="7:10" ht="15.75">
      <c r="G29" s="9"/>
      <c r="H29" s="9"/>
      <c r="I29" s="9"/>
      <c r="J29" s="9"/>
    </row>
    <row r="30" spans="7:10" ht="15.75">
      <c r="G30" s="9"/>
      <c r="H30" s="9"/>
      <c r="I30" s="9"/>
      <c r="J30" s="9"/>
    </row>
    <row r="31" spans="7:10" ht="15.75">
      <c r="G31" s="9"/>
      <c r="H31" s="9"/>
      <c r="I31" s="9"/>
      <c r="J31" s="9"/>
    </row>
    <row r="32" spans="7:10" ht="15.75">
      <c r="G32" s="9"/>
      <c r="H32" s="9"/>
      <c r="I32" s="9"/>
      <c r="J32" s="9"/>
    </row>
    <row r="33" spans="7:10" ht="15.75">
      <c r="G33" s="9"/>
      <c r="H33" s="9"/>
      <c r="I33" s="9"/>
      <c r="J33" s="9"/>
    </row>
    <row r="34" spans="7:10" ht="15.75">
      <c r="G34" s="9"/>
      <c r="H34" s="9"/>
      <c r="I34" s="9"/>
      <c r="J34" s="9"/>
    </row>
    <row r="35" spans="7:10" ht="15.75">
      <c r="G35" s="9"/>
      <c r="H35" s="9"/>
      <c r="I35" s="9"/>
      <c r="J35" s="9"/>
    </row>
    <row r="36" spans="7:10" ht="15.75">
      <c r="G36" s="9"/>
      <c r="H36" s="9"/>
      <c r="I36" s="9"/>
      <c r="J36" s="9"/>
    </row>
    <row r="37" spans="7:10" ht="15.75">
      <c r="G37" s="9"/>
      <c r="H37" s="9"/>
      <c r="I37" s="9"/>
      <c r="J37" s="9"/>
    </row>
    <row r="38" spans="7:10" ht="15.75">
      <c r="G38" s="9"/>
      <c r="H38" s="9"/>
      <c r="I38" s="9"/>
      <c r="J38" s="9"/>
    </row>
    <row r="39" spans="7:10" ht="15.75">
      <c r="G39" s="9"/>
      <c r="H39" s="9"/>
      <c r="I39" s="9"/>
      <c r="J39" s="9"/>
    </row>
    <row r="40" spans="7:10" ht="15.75">
      <c r="G40" s="9"/>
      <c r="H40" s="9"/>
      <c r="I40" s="9"/>
      <c r="J40" s="9"/>
    </row>
    <row r="41" spans="7:10" ht="15.75">
      <c r="G41" s="9"/>
      <c r="H41" s="9"/>
      <c r="I41" s="9"/>
      <c r="J41" s="9"/>
    </row>
    <row r="42" spans="7:10" ht="15.75">
      <c r="G42" s="9"/>
      <c r="H42" s="9"/>
      <c r="I42" s="9"/>
      <c r="J42" s="9"/>
    </row>
    <row r="43" spans="7:10" ht="15.75">
      <c r="G43" s="9"/>
      <c r="H43" s="9"/>
      <c r="I43" s="9"/>
      <c r="J43" s="9"/>
    </row>
    <row r="44" spans="7:10" ht="15.75">
      <c r="G44" s="9"/>
      <c r="H44" s="9"/>
      <c r="I44" s="9"/>
      <c r="J44" s="9"/>
    </row>
    <row r="45" spans="7:10" ht="15.75">
      <c r="G45" s="9"/>
      <c r="H45" s="9"/>
      <c r="I45" s="9"/>
      <c r="J45" s="9"/>
    </row>
  </sheetData>
  <sheetProtection/>
  <mergeCells count="15">
    <mergeCell ref="A20:S20"/>
    <mergeCell ref="I4:J4"/>
    <mergeCell ref="E3:F4"/>
    <mergeCell ref="G3:H4"/>
    <mergeCell ref="K3:M4"/>
    <mergeCell ref="N3:P4"/>
    <mergeCell ref="A2:AE2"/>
    <mergeCell ref="Z3:AB4"/>
    <mergeCell ref="Q3:S4"/>
    <mergeCell ref="W3:Y4"/>
    <mergeCell ref="A3:A4"/>
    <mergeCell ref="I3:J3"/>
    <mergeCell ref="AC3:AE4"/>
    <mergeCell ref="T3:V4"/>
    <mergeCell ref="B3:D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9.00390625" style="46" customWidth="1"/>
    <col min="2" max="2" width="15.875" style="46" customWidth="1"/>
    <col min="3" max="3" width="12.875" style="46" customWidth="1"/>
    <col min="4" max="16384" width="8.875" style="46" customWidth="1"/>
  </cols>
  <sheetData>
    <row r="1" spans="1:3" ht="19.5">
      <c r="A1" s="298" t="s">
        <v>215</v>
      </c>
      <c r="B1" s="298"/>
      <c r="C1" s="298"/>
    </row>
    <row r="2" spans="1:2" ht="15.75">
      <c r="A2" s="74"/>
      <c r="B2" s="74"/>
    </row>
    <row r="3" spans="1:4" ht="24" customHeight="1">
      <c r="A3" s="232" t="s">
        <v>263</v>
      </c>
      <c r="B3" s="233" t="s">
        <v>283</v>
      </c>
      <c r="C3" s="234" t="s">
        <v>244</v>
      </c>
      <c r="D3" s="74"/>
    </row>
    <row r="4" spans="1:4" ht="24" customHeight="1">
      <c r="A4" s="210" t="s">
        <v>248</v>
      </c>
      <c r="B4" s="235">
        <f>'[16]4306'!$D$115/10000</f>
        <v>1980.0827</v>
      </c>
      <c r="C4" s="238">
        <f>'[16]4306'!$L$115</f>
        <v>10.5</v>
      </c>
      <c r="D4" s="74"/>
    </row>
    <row r="5" spans="1:4" ht="24" customHeight="1">
      <c r="A5" s="75" t="s">
        <v>217</v>
      </c>
      <c r="B5" s="237">
        <f>'[16]4306'!$D$163/10000</f>
        <v>170.19756572911245</v>
      </c>
      <c r="C5" s="236">
        <f>'[16]4306'!$L$163</f>
        <v>7.7</v>
      </c>
      <c r="D5" s="74"/>
    </row>
    <row r="6" spans="1:4" ht="24" customHeight="1">
      <c r="A6" s="227" t="s">
        <v>289</v>
      </c>
      <c r="B6" s="237">
        <f>'[16]4306'!$D$116/10000</f>
        <v>175.41401649695277</v>
      </c>
      <c r="C6" s="236">
        <f>'[16]4306'!$L$116</f>
        <v>7.6</v>
      </c>
      <c r="D6" s="74"/>
    </row>
    <row r="7" spans="1:4" ht="24" customHeight="1">
      <c r="A7" s="75" t="s">
        <v>218</v>
      </c>
      <c r="B7" s="237">
        <f>'[16]4306'!$D$164/10000</f>
        <v>781.721840326434</v>
      </c>
      <c r="C7" s="236">
        <f>'[16]4306'!$L$164</f>
        <v>8.3</v>
      </c>
      <c r="D7" s="74"/>
    </row>
    <row r="8" spans="1:4" ht="24" customHeight="1">
      <c r="A8" s="227" t="s">
        <v>219</v>
      </c>
      <c r="B8" s="237">
        <f>'[16]4306'!$D$118/10000</f>
        <v>665.2814677545922</v>
      </c>
      <c r="C8" s="236">
        <f>'[16]4306'!$L$118</f>
        <v>8</v>
      </c>
      <c r="D8" s="74"/>
    </row>
    <row r="9" spans="1:4" ht="24" customHeight="1">
      <c r="A9" s="75" t="s">
        <v>220</v>
      </c>
      <c r="B9" s="237">
        <f>'[16]4306'!$D$124/10000</f>
        <v>116.889450232411</v>
      </c>
      <c r="C9" s="236">
        <f>'[16]4306'!$L$124</f>
        <v>9.3</v>
      </c>
      <c r="D9" s="74"/>
    </row>
    <row r="10" spans="1:4" ht="24" customHeight="1">
      <c r="A10" s="75" t="s">
        <v>221</v>
      </c>
      <c r="B10" s="237">
        <f>'[16]4306'!$D$165/10000</f>
        <v>1028.1632939444535</v>
      </c>
      <c r="C10" s="236">
        <f>'[16]4306'!$L$165</f>
        <v>12.8</v>
      </c>
      <c r="D10" s="74"/>
    </row>
    <row r="11" spans="1:4" ht="24" customHeight="1">
      <c r="A11" s="75" t="s">
        <v>222</v>
      </c>
      <c r="B11" s="237">
        <f>'[16]4306'!$D$125/10000</f>
        <v>172.4634462839194</v>
      </c>
      <c r="C11" s="236">
        <f>'[16]4306'!$L$125</f>
        <v>15</v>
      </c>
      <c r="D11" s="74"/>
    </row>
    <row r="12" spans="1:4" ht="24" customHeight="1">
      <c r="A12" s="75" t="s">
        <v>223</v>
      </c>
      <c r="B12" s="237">
        <f>'[16]4306'!$D$128/10000</f>
        <v>79.38954987287742</v>
      </c>
      <c r="C12" s="236">
        <f>'[16]4306'!$L$128</f>
        <v>15.5</v>
      </c>
      <c r="D12" s="74"/>
    </row>
    <row r="13" spans="1:4" ht="24" customHeight="1">
      <c r="A13" s="75" t="s">
        <v>224</v>
      </c>
      <c r="B13" s="237">
        <f>'[16]4306'!$D$137/10000</f>
        <v>31.345759040324513</v>
      </c>
      <c r="C13" s="236">
        <f>'[16]4306'!$L$137</f>
        <v>23.6</v>
      </c>
      <c r="D13" s="74"/>
    </row>
    <row r="14" spans="1:4" ht="24" customHeight="1">
      <c r="A14" s="75" t="s">
        <v>225</v>
      </c>
      <c r="B14" s="237">
        <f>'[16]4306'!$D$140/10000</f>
        <v>63.081069571403376</v>
      </c>
      <c r="C14" s="236">
        <f>'[16]4306'!$L$140</f>
        <v>6.9</v>
      </c>
      <c r="D14" s="74"/>
    </row>
    <row r="15" spans="1:4" ht="24" customHeight="1">
      <c r="A15" s="75" t="s">
        <v>226</v>
      </c>
      <c r="B15" s="237">
        <f>'[16]4306'!$D$145/10000</f>
        <v>146.4900125270886</v>
      </c>
      <c r="C15" s="236">
        <f>'[16]4306'!$L$145</f>
        <v>7.5</v>
      </c>
      <c r="D15" s="74"/>
    </row>
    <row r="16" spans="1:4" ht="24" customHeight="1">
      <c r="A16" s="75" t="s">
        <v>227</v>
      </c>
      <c r="B16" s="237">
        <f>'[16]4306'!$D$149/10000</f>
        <v>337.3543724152013</v>
      </c>
      <c r="C16" s="236">
        <f>'[16]4306'!$L$149</f>
        <v>13.7</v>
      </c>
      <c r="D16" s="74"/>
    </row>
    <row r="17" spans="1:4" ht="24" customHeight="1">
      <c r="A17" s="75" t="s">
        <v>228</v>
      </c>
      <c r="B17" s="237">
        <f>'[16]4306'!$D$158/10000</f>
        <v>192.3735912360325</v>
      </c>
      <c r="C17" s="236">
        <f>'[16]4306'!$L$158</f>
        <v>13.4</v>
      </c>
      <c r="D17" s="7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8.50390625" style="46" customWidth="1"/>
    <col min="2" max="2" width="8.875" style="74" customWidth="1"/>
    <col min="3" max="3" width="8.375" style="46" customWidth="1"/>
    <col min="4" max="4" width="9.50390625" style="46" bestFit="1" customWidth="1"/>
    <col min="5" max="16384" width="8.875" style="46" customWidth="1"/>
  </cols>
  <sheetData>
    <row r="1" spans="1:4" ht="19.5">
      <c r="A1" s="298" t="s">
        <v>311</v>
      </c>
      <c r="B1" s="298"/>
      <c r="C1" s="298"/>
      <c r="D1" s="298"/>
    </row>
    <row r="3" spans="1:4" ht="24" customHeight="1">
      <c r="A3" s="232" t="s">
        <v>263</v>
      </c>
      <c r="B3" s="239" t="s">
        <v>312</v>
      </c>
      <c r="C3" s="239" t="s">
        <v>212</v>
      </c>
      <c r="D3" s="234" t="s">
        <v>313</v>
      </c>
    </row>
    <row r="4" spans="1:7" ht="24" customHeight="1">
      <c r="A4" s="210" t="s">
        <v>314</v>
      </c>
      <c r="B4" s="76" t="s">
        <v>315</v>
      </c>
      <c r="C4" s="274">
        <v>302.77070165685194</v>
      </c>
      <c r="D4" s="275">
        <v>9.500511521132404</v>
      </c>
      <c r="F4" s="71"/>
      <c r="G4" s="71"/>
    </row>
    <row r="5" spans="1:7" ht="24" customHeight="1">
      <c r="A5" s="227" t="s">
        <v>284</v>
      </c>
      <c r="B5" s="76" t="s">
        <v>315</v>
      </c>
      <c r="C5" s="274">
        <v>110.08322727699999</v>
      </c>
      <c r="D5" s="275">
        <v>2.11928416628</v>
      </c>
      <c r="F5" s="71"/>
      <c r="G5" s="71"/>
    </row>
    <row r="6" spans="1:7" ht="24" customHeight="1">
      <c r="A6" s="227" t="s">
        <v>285</v>
      </c>
      <c r="B6" s="76" t="s">
        <v>315</v>
      </c>
      <c r="C6" s="274">
        <v>8.176543932</v>
      </c>
      <c r="D6" s="275">
        <v>8.225421288278634</v>
      </c>
      <c r="F6" s="71"/>
      <c r="G6" s="71"/>
    </row>
    <row r="7" spans="1:7" ht="24" customHeight="1">
      <c r="A7" s="227" t="s">
        <v>286</v>
      </c>
      <c r="B7" s="76" t="s">
        <v>315</v>
      </c>
      <c r="C7" s="274">
        <v>111.76131501159999</v>
      </c>
      <c r="D7" s="275">
        <v>18.346365925928197</v>
      </c>
      <c r="F7" s="71"/>
      <c r="G7" s="71"/>
    </row>
    <row r="8" spans="1:7" ht="24" customHeight="1">
      <c r="A8" s="227" t="s">
        <v>287</v>
      </c>
      <c r="B8" s="76" t="s">
        <v>315</v>
      </c>
      <c r="C8" s="274">
        <v>58.88099033500001</v>
      </c>
      <c r="D8" s="275">
        <v>6.417923261763292</v>
      </c>
      <c r="F8" s="71"/>
      <c r="G8" s="71"/>
    </row>
    <row r="9" spans="1:7" ht="24" customHeight="1">
      <c r="A9" s="227" t="s">
        <v>288</v>
      </c>
      <c r="B9" s="76" t="s">
        <v>315</v>
      </c>
      <c r="C9" s="274">
        <v>13.868625101251956</v>
      </c>
      <c r="D9" s="275">
        <v>6.499999999999995</v>
      </c>
      <c r="F9" s="71"/>
      <c r="G9" s="71"/>
    </row>
    <row r="10" spans="1:4" ht="24" customHeight="1">
      <c r="A10" s="210" t="s">
        <v>316</v>
      </c>
      <c r="B10" s="76"/>
      <c r="C10" s="276"/>
      <c r="D10" s="277"/>
    </row>
    <row r="11" spans="1:4" ht="24" customHeight="1">
      <c r="A11" s="75" t="s">
        <v>317</v>
      </c>
      <c r="B11" s="76" t="s">
        <v>318</v>
      </c>
      <c r="C11" s="228" t="s">
        <v>214</v>
      </c>
      <c r="D11" s="229" t="s">
        <v>214</v>
      </c>
    </row>
    <row r="12" spans="1:4" ht="24" customHeight="1">
      <c r="A12" s="75" t="s">
        <v>319</v>
      </c>
      <c r="B12" s="76" t="s">
        <v>318</v>
      </c>
      <c r="C12" s="228">
        <v>56.69</v>
      </c>
      <c r="D12" s="229">
        <v>2.3</v>
      </c>
    </row>
    <row r="13" spans="1:4" ht="24" customHeight="1">
      <c r="A13" s="227" t="s">
        <v>320</v>
      </c>
      <c r="B13" s="76" t="s">
        <v>318</v>
      </c>
      <c r="C13" s="228">
        <v>178.89</v>
      </c>
      <c r="D13" s="229">
        <v>0.7</v>
      </c>
    </row>
    <row r="14" spans="1:4" ht="24" customHeight="1">
      <c r="A14" s="210" t="s">
        <v>321</v>
      </c>
      <c r="B14" s="76"/>
      <c r="C14" s="276"/>
      <c r="D14" s="277"/>
    </row>
    <row r="15" spans="1:4" ht="24" customHeight="1">
      <c r="A15" s="75" t="s">
        <v>317</v>
      </c>
      <c r="B15" s="76" t="s">
        <v>322</v>
      </c>
      <c r="C15" s="228" t="s">
        <v>214</v>
      </c>
      <c r="D15" s="229" t="s">
        <v>214</v>
      </c>
    </row>
    <row r="16" spans="1:4" ht="24" customHeight="1">
      <c r="A16" s="75" t="s">
        <v>319</v>
      </c>
      <c r="B16" s="76" t="s">
        <v>322</v>
      </c>
      <c r="C16" s="230">
        <v>121.55</v>
      </c>
      <c r="D16" s="229">
        <v>2.7</v>
      </c>
    </row>
    <row r="17" spans="1:4" ht="24" customHeight="1">
      <c r="A17" s="227" t="s">
        <v>320</v>
      </c>
      <c r="B17" s="76" t="s">
        <v>322</v>
      </c>
      <c r="C17" s="228">
        <v>19.96</v>
      </c>
      <c r="D17" s="229">
        <v>0.2</v>
      </c>
    </row>
    <row r="18" spans="1:4" ht="24" customHeight="1">
      <c r="A18" s="75" t="s">
        <v>323</v>
      </c>
      <c r="B18" s="76" t="s">
        <v>324</v>
      </c>
      <c r="C18" s="228">
        <v>8245</v>
      </c>
      <c r="D18" s="229">
        <v>0.7</v>
      </c>
    </row>
    <row r="19" spans="1:4" ht="24" customHeight="1">
      <c r="A19" s="75" t="s">
        <v>325</v>
      </c>
      <c r="B19" s="76" t="s">
        <v>324</v>
      </c>
      <c r="C19" s="228">
        <v>101329</v>
      </c>
      <c r="D19" s="229">
        <v>1.3</v>
      </c>
    </row>
    <row r="20" spans="1:4" ht="24" customHeight="1">
      <c r="A20" s="75" t="s">
        <v>326</v>
      </c>
      <c r="B20" s="76" t="s">
        <v>327</v>
      </c>
      <c r="C20" s="230">
        <v>223.06</v>
      </c>
      <c r="D20" s="229">
        <v>34.7</v>
      </c>
    </row>
    <row r="21" spans="1:4" ht="24" customHeight="1">
      <c r="A21" s="75" t="s">
        <v>328</v>
      </c>
      <c r="B21" s="76" t="s">
        <v>327</v>
      </c>
      <c r="C21" s="228">
        <v>5.61</v>
      </c>
      <c r="D21" s="229">
        <v>-5.2</v>
      </c>
    </row>
    <row r="22" spans="1:4" ht="24" customHeight="1">
      <c r="A22" s="75" t="s">
        <v>329</v>
      </c>
      <c r="B22" s="76" t="s">
        <v>327</v>
      </c>
      <c r="C22" s="228">
        <v>20.38</v>
      </c>
      <c r="D22" s="229">
        <v>-1.3</v>
      </c>
    </row>
    <row r="23" spans="1:4" ht="24" customHeight="1">
      <c r="A23" s="75" t="s">
        <v>330</v>
      </c>
      <c r="B23" s="76" t="s">
        <v>331</v>
      </c>
      <c r="C23" s="228">
        <v>1423.32</v>
      </c>
      <c r="D23" s="229">
        <v>8.3</v>
      </c>
    </row>
    <row r="24" spans="1:4" ht="24" customHeight="1">
      <c r="A24" s="75" t="s">
        <v>332</v>
      </c>
      <c r="B24" s="76" t="s">
        <v>322</v>
      </c>
      <c r="C24" s="230">
        <v>23.42</v>
      </c>
      <c r="D24" s="231">
        <v>4.4</v>
      </c>
    </row>
    <row r="25" ht="15.75">
      <c r="A25" s="62" t="s">
        <v>310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83" customWidth="1"/>
    <col min="2" max="2" width="15.875" style="83" customWidth="1"/>
    <col min="3" max="3" width="10.125" style="83" customWidth="1"/>
    <col min="4" max="4" width="6.875" style="86" customWidth="1"/>
    <col min="5" max="16384" width="8.00390625" style="83" customWidth="1"/>
  </cols>
  <sheetData>
    <row r="1" spans="1:4" ht="24.75">
      <c r="A1" s="299" t="s">
        <v>24</v>
      </c>
      <c r="B1" s="299"/>
      <c r="C1" s="45"/>
      <c r="D1" s="45"/>
    </row>
    <row r="2" spans="1:4" ht="15.75">
      <c r="A2" s="84"/>
      <c r="B2" s="84"/>
      <c r="D2" s="83"/>
    </row>
    <row r="3" spans="1:2" ht="24" customHeight="1">
      <c r="A3" s="2" t="s">
        <v>207</v>
      </c>
      <c r="B3" s="85" t="s">
        <v>251</v>
      </c>
    </row>
    <row r="4" spans="1:2" ht="24" customHeight="1">
      <c r="A4" s="87" t="s">
        <v>25</v>
      </c>
      <c r="B4" s="88">
        <f>'[3]Sheet1'!$G$22</f>
        <v>7.7</v>
      </c>
    </row>
    <row r="5" spans="1:2" ht="24" customHeight="1">
      <c r="A5" s="89" t="s">
        <v>26</v>
      </c>
      <c r="B5" s="90">
        <f>'[3]Sheet1'!G23</f>
        <v>-15.362670040427407</v>
      </c>
    </row>
    <row r="6" spans="1:2" ht="24" customHeight="1">
      <c r="A6" s="89" t="s">
        <v>27</v>
      </c>
      <c r="B6" s="90">
        <f>'[3]Sheet1'!G24</f>
        <v>8.195943851987408</v>
      </c>
    </row>
    <row r="7" spans="1:2" ht="24" customHeight="1">
      <c r="A7" s="89" t="s">
        <v>28</v>
      </c>
      <c r="B7" s="90">
        <f>'[3]Sheet1'!G25</f>
        <v>15.222057306436486</v>
      </c>
    </row>
    <row r="8" spans="1:2" ht="24" customHeight="1">
      <c r="A8" s="89" t="s">
        <v>29</v>
      </c>
      <c r="B8" s="90">
        <f>'[3]Sheet1'!G26</f>
        <v>-16.090155917617576</v>
      </c>
    </row>
    <row r="9" spans="1:2" ht="24" customHeight="1">
      <c r="A9" s="89" t="s">
        <v>30</v>
      </c>
      <c r="B9" s="90">
        <f>'[3]Sheet1'!G27</f>
        <v>0.6397840746974026</v>
      </c>
    </row>
    <row r="10" spans="1:2" ht="24" customHeight="1">
      <c r="A10" s="89" t="s">
        <v>31</v>
      </c>
      <c r="B10" s="90">
        <f>'[3]Sheet1'!G28</f>
        <v>10.949998128022887</v>
      </c>
    </row>
    <row r="11" spans="1:2" ht="24" customHeight="1">
      <c r="A11" s="89" t="s">
        <v>32</v>
      </c>
      <c r="B11" s="90">
        <f>'[3]Sheet1'!G29</f>
        <v>-13.008150876213442</v>
      </c>
    </row>
    <row r="12" spans="1:2" ht="24" customHeight="1">
      <c r="A12" s="89" t="s">
        <v>33</v>
      </c>
      <c r="B12" s="90">
        <f>'[3]Sheet1'!G30</f>
        <v>13.175873889636659</v>
      </c>
    </row>
    <row r="13" spans="1:2" ht="24" customHeight="1">
      <c r="A13" s="89" t="s">
        <v>34</v>
      </c>
      <c r="B13" s="90">
        <f>'[3]Sheet1'!G31</f>
        <v>-18.785747826189304</v>
      </c>
    </row>
    <row r="14" spans="1:2" ht="24" customHeight="1">
      <c r="A14" s="89" t="s">
        <v>35</v>
      </c>
      <c r="B14" s="90">
        <f>'[3]Sheet1'!G32</f>
        <v>12.825802296478983</v>
      </c>
    </row>
    <row r="15" spans="1:2" ht="24" customHeight="1">
      <c r="A15" s="89" t="s">
        <v>36</v>
      </c>
      <c r="B15" s="90">
        <f>'[3]Sheet1'!G33</f>
        <v>19.493627008846516</v>
      </c>
    </row>
    <row r="16" spans="1:2" ht="24" customHeight="1">
      <c r="A16" s="91" t="s">
        <v>37</v>
      </c>
      <c r="B16" s="103">
        <f>'[3]Sheet1'!G34</f>
        <v>7.254048298770344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04" customWidth="1"/>
    <col min="2" max="2" width="13.50390625" style="83" customWidth="1"/>
    <col min="3" max="16384" width="8.00390625" style="83" customWidth="1"/>
  </cols>
  <sheetData>
    <row r="1" spans="1:2" s="92" customFormat="1" ht="24.75">
      <c r="A1" s="300" t="s">
        <v>38</v>
      </c>
      <c r="B1" s="300"/>
    </row>
    <row r="2" spans="1:2" s="92" customFormat="1" ht="19.5">
      <c r="A2" s="93"/>
      <c r="B2" s="94"/>
    </row>
    <row r="3" spans="1:2" s="97" customFormat="1" ht="29.25" customHeight="1">
      <c r="A3" s="95" t="s">
        <v>207</v>
      </c>
      <c r="B3" s="96" t="s">
        <v>39</v>
      </c>
    </row>
    <row r="4" spans="1:2" s="98" customFormat="1" ht="29.25" customHeight="1">
      <c r="A4" s="95" t="s">
        <v>40</v>
      </c>
      <c r="B4" s="90">
        <f>'[3]Sheet1'!G38</f>
        <v>7.355767779562128</v>
      </c>
    </row>
    <row r="5" spans="1:2" s="43" customFormat="1" ht="29.25" customHeight="1">
      <c r="A5" s="99" t="s">
        <v>41</v>
      </c>
      <c r="B5" s="90">
        <f>'[3]Sheet1'!G39</f>
        <v>-10.45230857335272</v>
      </c>
    </row>
    <row r="6" spans="1:2" s="43" customFormat="1" ht="29.25" customHeight="1">
      <c r="A6" s="99" t="s">
        <v>42</v>
      </c>
      <c r="B6" s="90">
        <f>'[3]Sheet1'!G40</f>
        <v>14.994751618069003</v>
      </c>
    </row>
    <row r="7" spans="1:2" s="43" customFormat="1" ht="29.25" customHeight="1">
      <c r="A7" s="99" t="s">
        <v>43</v>
      </c>
      <c r="B7" s="90">
        <f>'[3]Sheet1'!G41</f>
        <v>-1.7086300249542496</v>
      </c>
    </row>
    <row r="8" spans="1:2" s="43" customFormat="1" ht="29.25" customHeight="1">
      <c r="A8" s="99" t="s">
        <v>44</v>
      </c>
      <c r="B8" s="90">
        <f>'[3]Sheet1'!G42</f>
        <v>19.193089130658603</v>
      </c>
    </row>
    <row r="9" spans="1:2" s="43" customFormat="1" ht="29.25" customHeight="1">
      <c r="A9" s="99" t="s">
        <v>45</v>
      </c>
      <c r="B9" s="90">
        <f>'[3]Sheet1'!G43</f>
        <v>25.76630129074795</v>
      </c>
    </row>
    <row r="10" spans="1:2" s="101" customFormat="1" ht="29.25" customHeight="1">
      <c r="A10" s="100" t="s">
        <v>46</v>
      </c>
      <c r="B10" s="90">
        <f>'[3]Sheet1'!G44</f>
        <v>8.95552280073819</v>
      </c>
    </row>
    <row r="11" spans="1:2" s="101" customFormat="1" ht="29.25" customHeight="1">
      <c r="A11" s="100" t="s">
        <v>47</v>
      </c>
      <c r="B11" s="90">
        <f>'[3]Sheet1'!G45</f>
        <v>8.49055744063547</v>
      </c>
    </row>
    <row r="12" spans="1:2" s="101" customFormat="1" ht="29.25" customHeight="1">
      <c r="A12" s="100" t="s">
        <v>48</v>
      </c>
      <c r="B12" s="90">
        <f>'[3]Sheet1'!G46</f>
        <v>9.455307091735765</v>
      </c>
    </row>
    <row r="13" spans="1:2" s="101" customFormat="1" ht="29.25" customHeight="1">
      <c r="A13" s="100" t="s">
        <v>49</v>
      </c>
      <c r="B13" s="90">
        <f>'[3]Sheet1'!G47</f>
        <v>-10.552574022927441</v>
      </c>
    </row>
    <row r="14" spans="1:2" s="101" customFormat="1" ht="29.25" customHeight="1">
      <c r="A14" s="102" t="s">
        <v>194</v>
      </c>
      <c r="B14" s="103">
        <f>'[3]Sheet1'!G48</f>
        <v>15.763219147813224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13" customWidth="1"/>
    <col min="2" max="2" width="15.50390625" style="83" customWidth="1"/>
    <col min="3" max="16384" width="8.00390625" style="83" customWidth="1"/>
  </cols>
  <sheetData>
    <row r="1" spans="1:2" ht="24.75">
      <c r="A1" s="301" t="s">
        <v>50</v>
      </c>
      <c r="B1" s="301"/>
    </row>
    <row r="2" spans="1:2" ht="19.5">
      <c r="A2" s="105"/>
      <c r="B2" s="106"/>
    </row>
    <row r="3" spans="1:2" s="43" customFormat="1" ht="30.75" customHeight="1">
      <c r="A3" s="2" t="s">
        <v>207</v>
      </c>
      <c r="B3" s="107" t="s">
        <v>39</v>
      </c>
    </row>
    <row r="4" spans="1:3" ht="33.75" customHeight="1">
      <c r="A4" s="108" t="s">
        <v>51</v>
      </c>
      <c r="B4" s="88">
        <f>'[3]Sheet1'!G52</f>
        <v>7.1</v>
      </c>
      <c r="C4" s="109"/>
    </row>
    <row r="5" spans="1:3" ht="33.75" customHeight="1">
      <c r="A5" s="110" t="s">
        <v>52</v>
      </c>
      <c r="B5" s="111">
        <f>'[3]Sheet1'!G53</f>
        <v>22.381884720951504</v>
      </c>
      <c r="C5" s="109"/>
    </row>
    <row r="6" spans="1:3" ht="33.75" customHeight="1">
      <c r="A6" s="110" t="s">
        <v>53</v>
      </c>
      <c r="B6" s="111">
        <f>'[3]Sheet1'!G54</f>
        <v>-13.485269899359565</v>
      </c>
      <c r="C6" s="109"/>
    </row>
    <row r="7" spans="1:3" ht="33.75" customHeight="1">
      <c r="A7" s="110" t="s">
        <v>54</v>
      </c>
      <c r="B7" s="111">
        <f>'[3]Sheet1'!G55</f>
        <v>15.1</v>
      </c>
      <c r="C7" s="109"/>
    </row>
    <row r="8" spans="1:3" ht="33.75" customHeight="1">
      <c r="A8" s="110" t="s">
        <v>184</v>
      </c>
      <c r="B8" s="111">
        <f>'[3]Sheet1'!G56</f>
        <v>8.8</v>
      </c>
      <c r="C8" s="109"/>
    </row>
    <row r="9" spans="1:3" ht="33.75" customHeight="1">
      <c r="A9" s="110" t="s">
        <v>55</v>
      </c>
      <c r="B9" s="111">
        <f>'[3]Sheet1'!G57</f>
        <v>10.5</v>
      </c>
      <c r="C9" s="109"/>
    </row>
    <row r="10" spans="1:3" ht="33.75" customHeight="1">
      <c r="A10" s="110" t="s">
        <v>56</v>
      </c>
      <c r="B10" s="111">
        <f>'[3]Sheet1'!G58</f>
        <v>6.320494053064962</v>
      </c>
      <c r="C10" s="109"/>
    </row>
    <row r="11" spans="1:3" ht="33.75" customHeight="1">
      <c r="A11" s="110" t="s">
        <v>57</v>
      </c>
      <c r="B11" s="111">
        <f>'[3]Sheet1'!G59</f>
        <v>11.4</v>
      </c>
      <c r="C11" s="109"/>
    </row>
    <row r="12" spans="1:3" ht="33.75" customHeight="1">
      <c r="A12" s="110" t="s">
        <v>58</v>
      </c>
      <c r="B12" s="111">
        <f>'[3]Sheet1'!G60</f>
        <v>8.094144556267157</v>
      </c>
      <c r="C12" s="109"/>
    </row>
    <row r="13" spans="1:3" ht="33.75" customHeight="1">
      <c r="A13" s="110" t="s">
        <v>59</v>
      </c>
      <c r="B13" s="111">
        <f>'[3]Sheet1'!G61</f>
        <v>-16.342817932296438</v>
      </c>
      <c r="C13" s="109"/>
    </row>
    <row r="14" spans="1:2" ht="33.75" customHeight="1">
      <c r="A14" s="112" t="s">
        <v>60</v>
      </c>
      <c r="B14" s="111">
        <f>'[3]Sheet1'!G62</f>
        <v>39.1</v>
      </c>
    </row>
    <row r="15" spans="1:2" s="44" customFormat="1" ht="10.5">
      <c r="A15" s="302"/>
      <c r="B15" s="302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A1" sqref="A1:F1"/>
    </sheetView>
  </sheetViews>
  <sheetFormatPr defaultColWidth="7.875" defaultRowHeight="14.25"/>
  <cols>
    <col min="1" max="1" width="20.50390625" style="114" customWidth="1"/>
    <col min="2" max="2" width="12.875" style="114" customWidth="1"/>
    <col min="3" max="3" width="11.25390625" style="114" customWidth="1"/>
    <col min="4" max="4" width="15.125" style="114" customWidth="1"/>
    <col min="5" max="5" width="9.75390625" style="114" customWidth="1"/>
    <col min="6" max="6" width="9.75390625" style="114" bestFit="1" customWidth="1"/>
    <col min="7" max="16384" width="7.875" style="114" customWidth="1"/>
  </cols>
  <sheetData>
    <row r="1" spans="1:6" ht="25.5" customHeight="1">
      <c r="A1" s="303" t="s">
        <v>61</v>
      </c>
      <c r="B1" s="303"/>
      <c r="C1" s="303"/>
      <c r="D1" s="303"/>
      <c r="E1" s="303"/>
      <c r="F1" s="303"/>
    </row>
    <row r="2" spans="1:6" ht="15.75">
      <c r="A2" s="115"/>
      <c r="B2" s="115"/>
      <c r="C2" s="115"/>
      <c r="D2" s="304"/>
      <c r="E2" s="304"/>
      <c r="F2" s="115"/>
    </row>
    <row r="3" spans="1:6" s="35" customFormat="1" ht="28.5" customHeight="1">
      <c r="A3" s="310"/>
      <c r="B3" s="305" t="s">
        <v>7</v>
      </c>
      <c r="C3" s="306"/>
      <c r="D3" s="305" t="s">
        <v>62</v>
      </c>
      <c r="E3" s="306"/>
      <c r="F3" s="37"/>
    </row>
    <row r="4" spans="1:6" s="36" customFormat="1" ht="30" customHeight="1">
      <c r="A4" s="310"/>
      <c r="B4" s="38" t="s">
        <v>63</v>
      </c>
      <c r="C4" s="38" t="s">
        <v>64</v>
      </c>
      <c r="D4" s="38" t="s">
        <v>63</v>
      </c>
      <c r="E4" s="38" t="s">
        <v>64</v>
      </c>
      <c r="F4" s="37"/>
    </row>
    <row r="5" spans="1:7" s="36" customFormat="1" ht="27.75" customHeight="1">
      <c r="A5" s="39" t="s">
        <v>65</v>
      </c>
      <c r="B5" s="116">
        <f>'[5]Sheet1'!$B7</f>
        <v>815180.383</v>
      </c>
      <c r="C5" s="117">
        <f>'[5]Sheet1'!$D7</f>
        <v>10.4327316287</v>
      </c>
      <c r="D5" s="118">
        <f>'[5]Sheet1'!$E7</f>
        <v>438064.4686</v>
      </c>
      <c r="E5" s="119">
        <f>'[5]Sheet1'!$G7</f>
        <v>9.6550175445</v>
      </c>
      <c r="F5" s="40"/>
      <c r="G5" s="41"/>
    </row>
    <row r="6" spans="1:8" s="35" customFormat="1" ht="27.75" customHeight="1">
      <c r="A6" s="42" t="s">
        <v>66</v>
      </c>
      <c r="B6" s="120">
        <f>'[5]Sheet1'!$B8</f>
        <v>56260.5425</v>
      </c>
      <c r="C6" s="121">
        <f>'[5]Sheet1'!$D8</f>
        <v>28.5103848672345</v>
      </c>
      <c r="D6" s="122">
        <f>'[5]Sheet1'!$E8</f>
        <v>56260.5425</v>
      </c>
      <c r="E6" s="123">
        <f>'[5]Sheet1'!$G8</f>
        <v>28.5103848672345</v>
      </c>
      <c r="F6" s="40"/>
      <c r="G6" s="41"/>
      <c r="H6" s="36"/>
    </row>
    <row r="7" spans="1:8" s="35" customFormat="1" ht="27.75" customHeight="1">
      <c r="A7" s="42" t="s">
        <v>67</v>
      </c>
      <c r="B7" s="120">
        <f>'[5]Sheet1'!$B9</f>
        <v>319515.5964</v>
      </c>
      <c r="C7" s="121">
        <f>'[5]Sheet1'!$D9</f>
        <v>0.704107343908708</v>
      </c>
      <c r="D7" s="122">
        <f>'[5]Sheet1'!$E9</f>
        <v>196876.8749</v>
      </c>
      <c r="E7" s="123">
        <f>'[5]Sheet1'!$G9</f>
        <v>-7.77996789153667</v>
      </c>
      <c r="F7" s="40"/>
      <c r="G7" s="41"/>
      <c r="H7" s="36"/>
    </row>
    <row r="8" spans="1:8" s="35" customFormat="1" ht="27.75" customHeight="1">
      <c r="A8" s="42" t="s">
        <v>68</v>
      </c>
      <c r="B8" s="120">
        <f>'[5]Sheet1'!$B10</f>
        <v>29025.8065</v>
      </c>
      <c r="C8" s="121">
        <f>'[5]Sheet1'!$D10</f>
        <v>2.60242176698765</v>
      </c>
      <c r="D8" s="122">
        <f>'[5]Sheet1'!$E10</f>
        <v>19299.0112</v>
      </c>
      <c r="E8" s="123">
        <f>'[5]Sheet1'!$G10</f>
        <v>13.6953816590445</v>
      </c>
      <c r="F8" s="40"/>
      <c r="G8" s="41"/>
      <c r="H8" s="36"/>
    </row>
    <row r="9" spans="1:8" s="35" customFormat="1" ht="27.75" customHeight="1">
      <c r="A9" s="42" t="s">
        <v>69</v>
      </c>
      <c r="B9" s="120">
        <f>'[5]Sheet1'!$B11</f>
        <v>17084.578</v>
      </c>
      <c r="C9" s="121">
        <f>'[5]Sheet1'!$D11</f>
        <v>6.61506565562843</v>
      </c>
      <c r="D9" s="122">
        <f>'[5]Sheet1'!$E11</f>
        <v>4916.4111</v>
      </c>
      <c r="E9" s="123">
        <f>'[5]Sheet1'!$G11</f>
        <v>14.2899707429587</v>
      </c>
      <c r="F9" s="40"/>
      <c r="G9" s="41"/>
      <c r="H9" s="36"/>
    </row>
    <row r="10" spans="1:8" s="35" customFormat="1" ht="27.75" customHeight="1">
      <c r="A10" s="42" t="s">
        <v>70</v>
      </c>
      <c r="B10" s="120">
        <f>'[5]Sheet1'!$B12</f>
        <v>57631.9924</v>
      </c>
      <c r="C10" s="121">
        <f>'[5]Sheet1'!$D12</f>
        <v>14.9309608478473</v>
      </c>
      <c r="D10" s="122">
        <f>'[5]Sheet1'!$E12</f>
        <v>27915.3521</v>
      </c>
      <c r="E10" s="123">
        <f>'[5]Sheet1'!$G12</f>
        <v>25.4758920521075</v>
      </c>
      <c r="F10" s="40"/>
      <c r="G10" s="41"/>
      <c r="H10" s="36"/>
    </row>
    <row r="11" spans="1:8" s="35" customFormat="1" ht="27.75" customHeight="1">
      <c r="A11" s="42" t="s">
        <v>71</v>
      </c>
      <c r="B11" s="120">
        <f>'[5]Sheet1'!$B13</f>
        <v>42910.276</v>
      </c>
      <c r="C11" s="121">
        <f>'[5]Sheet1'!$D13</f>
        <v>11.1476575866012</v>
      </c>
      <c r="D11" s="122">
        <f>'[5]Sheet1'!$E13</f>
        <v>12629.2006</v>
      </c>
      <c r="E11" s="123">
        <f>'[5]Sheet1'!$G13</f>
        <v>25.1556663910128</v>
      </c>
      <c r="F11" s="40"/>
      <c r="G11" s="41"/>
      <c r="H11" s="36"/>
    </row>
    <row r="12" spans="1:8" s="35" customFormat="1" ht="27.75" customHeight="1">
      <c r="A12" s="42" t="s">
        <v>72</v>
      </c>
      <c r="B12" s="120">
        <f>'[5]Sheet1'!$B14</f>
        <v>55534.158</v>
      </c>
      <c r="C12" s="121">
        <f>'[5]Sheet1'!$D14</f>
        <v>10.8072273569979</v>
      </c>
      <c r="D12" s="122">
        <f>'[5]Sheet1'!$E14</f>
        <v>14077.0903</v>
      </c>
      <c r="E12" s="123">
        <f>'[5]Sheet1'!$G14</f>
        <v>24.5024041757964</v>
      </c>
      <c r="F12" s="40"/>
      <c r="G12" s="41"/>
      <c r="H12" s="36"/>
    </row>
    <row r="13" spans="1:8" s="35" customFormat="1" ht="27.75" customHeight="1">
      <c r="A13" s="42" t="s">
        <v>73</v>
      </c>
      <c r="B13" s="120">
        <f>'[5]Sheet1'!$B15</f>
        <v>91847.4627</v>
      </c>
      <c r="C13" s="121">
        <f>'[5]Sheet1'!$D15</f>
        <v>12.0002699055479</v>
      </c>
      <c r="D13" s="122">
        <f>'[5]Sheet1'!$E15</f>
        <v>35967.5289</v>
      </c>
      <c r="E13" s="123">
        <f>'[5]Sheet1'!$G15</f>
        <v>19.7932901203443</v>
      </c>
      <c r="F13" s="40"/>
      <c r="G13" s="41"/>
      <c r="H13" s="36"/>
    </row>
    <row r="14" spans="1:8" s="35" customFormat="1" ht="27.75" customHeight="1">
      <c r="A14" s="42" t="s">
        <v>74</v>
      </c>
      <c r="B14" s="120">
        <f>'[5]Sheet1'!$B16</f>
        <v>66202.8136</v>
      </c>
      <c r="C14" s="121">
        <f>'[5]Sheet1'!$D16</f>
        <v>18.3977311523562</v>
      </c>
      <c r="D14" s="122">
        <f>'[5]Sheet1'!$E16</f>
        <v>26613.2831</v>
      </c>
      <c r="E14" s="123">
        <f>'[5]Sheet1'!$G16</f>
        <v>41.3057158082326</v>
      </c>
      <c r="F14" s="40"/>
      <c r="G14" s="41"/>
      <c r="H14" s="36"/>
    </row>
    <row r="15" spans="1:8" s="35" customFormat="1" ht="27.75" customHeight="1">
      <c r="A15" s="42" t="s">
        <v>75</v>
      </c>
      <c r="B15" s="120">
        <f>'[5]Sheet1'!$B17</f>
        <v>51702.322</v>
      </c>
      <c r="C15" s="121">
        <f>'[5]Sheet1'!$D17</f>
        <v>7.24076632095898</v>
      </c>
      <c r="D15" s="122">
        <f>'[5]Sheet1'!$E17</f>
        <v>28520.7475</v>
      </c>
      <c r="E15" s="123">
        <f>'[5]Sheet1'!$G17</f>
        <v>9.2107816307164</v>
      </c>
      <c r="F15" s="40"/>
      <c r="G15" s="41"/>
      <c r="H15" s="36"/>
    </row>
    <row r="16" spans="1:8" s="35" customFormat="1" ht="27.75" customHeight="1">
      <c r="A16" s="42" t="s">
        <v>76</v>
      </c>
      <c r="B16" s="120">
        <f>'[5]Sheet1'!$B18</f>
        <v>8896.4169</v>
      </c>
      <c r="C16" s="121">
        <f>'[5]Sheet1'!$D18</f>
        <v>14.1781549307757</v>
      </c>
      <c r="D16" s="122">
        <f>'[5]Sheet1'!$E18</f>
        <v>3146.0169</v>
      </c>
      <c r="E16" s="123">
        <f>'[5]Sheet1'!$G18</f>
        <v>34.8238777204568</v>
      </c>
      <c r="F16" s="40"/>
      <c r="G16" s="41"/>
      <c r="H16" s="36"/>
    </row>
    <row r="17" spans="1:8" s="35" customFormat="1" ht="27.75" customHeight="1">
      <c r="A17" s="211" t="s">
        <v>193</v>
      </c>
      <c r="B17" s="124">
        <f>'[5]Sheet1'!$B$19</f>
        <v>18568.418</v>
      </c>
      <c r="C17" s="125" t="s">
        <v>272</v>
      </c>
      <c r="D17" s="124">
        <f>'[5]Sheet1'!$E$19</f>
        <v>11842.4095</v>
      </c>
      <c r="E17" s="126" t="s">
        <v>271</v>
      </c>
      <c r="F17" s="40"/>
      <c r="G17" s="41"/>
      <c r="H17" s="36"/>
    </row>
    <row r="18" spans="1:6" ht="15.75">
      <c r="A18" s="307" t="s">
        <v>270</v>
      </c>
      <c r="B18" s="308"/>
      <c r="C18" s="308"/>
      <c r="D18" s="309"/>
      <c r="E18" s="309"/>
      <c r="F18" s="309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83" customWidth="1"/>
    <col min="2" max="2" width="15.625" style="83" customWidth="1"/>
    <col min="3" max="3" width="7.625" style="83" bestFit="1" customWidth="1"/>
    <col min="4" max="4" width="6.00390625" style="109" bestFit="1" customWidth="1"/>
    <col min="5" max="16384" width="8.00390625" style="83" customWidth="1"/>
  </cols>
  <sheetData>
    <row r="1" spans="1:4" ht="24.75">
      <c r="A1" s="299" t="s">
        <v>10</v>
      </c>
      <c r="B1" s="299"/>
      <c r="C1" s="32"/>
      <c r="D1" s="32"/>
    </row>
    <row r="3" spans="1:2" ht="17.25">
      <c r="A3" s="23"/>
      <c r="B3" s="127"/>
    </row>
    <row r="4" spans="1:4" ht="24.75" customHeight="1">
      <c r="A4" s="128" t="s">
        <v>252</v>
      </c>
      <c r="B4" s="129" t="s">
        <v>64</v>
      </c>
      <c r="D4" s="83"/>
    </row>
    <row r="5" spans="1:2" s="12" customFormat="1" ht="23.25" customHeight="1">
      <c r="A5" s="130" t="s">
        <v>78</v>
      </c>
      <c r="B5" s="131">
        <f>'[6]T034925_1'!$E6</f>
        <v>20.4</v>
      </c>
    </row>
    <row r="6" spans="1:2" s="12" customFormat="1" ht="23.25" customHeight="1">
      <c r="A6" s="132" t="s">
        <v>79</v>
      </c>
      <c r="B6" s="131" t="str">
        <f>'[6]T034925_1'!$E7</f>
        <v>  </v>
      </c>
    </row>
    <row r="7" spans="1:2" s="12" customFormat="1" ht="23.25" customHeight="1">
      <c r="A7" s="132" t="s">
        <v>80</v>
      </c>
      <c r="B7" s="131">
        <f>'[6]T034925_1'!$E8</f>
        <v>-6.4</v>
      </c>
    </row>
    <row r="8" spans="1:2" s="12" customFormat="1" ht="23.25" customHeight="1">
      <c r="A8" s="132" t="s">
        <v>81</v>
      </c>
      <c r="B8" s="131">
        <f>'[6]T034925_1'!$E9</f>
        <v>33.7</v>
      </c>
    </row>
    <row r="9" spans="1:2" s="12" customFormat="1" ht="23.25" customHeight="1">
      <c r="A9" s="132" t="s">
        <v>82</v>
      </c>
      <c r="B9" s="131">
        <f>'[6]T034925_1'!$E10</f>
        <v>23</v>
      </c>
    </row>
    <row r="10" spans="1:2" s="12" customFormat="1" ht="23.25" customHeight="1">
      <c r="A10" s="132" t="s">
        <v>83</v>
      </c>
      <c r="B10" s="131" t="str">
        <f>'[6]T034925_1'!$E11</f>
        <v>  </v>
      </c>
    </row>
    <row r="11" spans="1:2" s="12" customFormat="1" ht="23.25" customHeight="1">
      <c r="A11" s="132" t="s">
        <v>84</v>
      </c>
      <c r="B11" s="131">
        <f>'[6]T034925_1'!$E12</f>
        <v>16.7</v>
      </c>
    </row>
    <row r="12" spans="1:2" s="12" customFormat="1" ht="23.25" customHeight="1">
      <c r="A12" s="132" t="s">
        <v>85</v>
      </c>
      <c r="B12" s="131">
        <f>'[6]T034925_1'!$E13</f>
        <v>20.5</v>
      </c>
    </row>
    <row r="13" spans="1:2" s="12" customFormat="1" ht="23.25" customHeight="1">
      <c r="A13" s="132" t="s">
        <v>86</v>
      </c>
      <c r="B13" s="131" t="str">
        <f>'[6]T034925_1'!$E14</f>
        <v>  </v>
      </c>
    </row>
    <row r="14" spans="1:2" s="12" customFormat="1" ht="23.25" customHeight="1">
      <c r="A14" s="132" t="s">
        <v>87</v>
      </c>
      <c r="B14" s="131">
        <f>'[6]T034925_1'!$E15</f>
        <v>44.7</v>
      </c>
    </row>
    <row r="15" spans="1:2" s="12" customFormat="1" ht="23.25" customHeight="1">
      <c r="A15" s="132" t="s">
        <v>88</v>
      </c>
      <c r="B15" s="131">
        <f>'[6]T034925_1'!$E16</f>
        <v>26.7</v>
      </c>
    </row>
    <row r="16" spans="1:2" s="12" customFormat="1" ht="23.25" customHeight="1">
      <c r="A16" s="132" t="s">
        <v>89</v>
      </c>
      <c r="B16" s="131">
        <f>'[6]T034925_1'!$E17</f>
        <v>14.6</v>
      </c>
    </row>
    <row r="17" spans="1:2" s="12" customFormat="1" ht="23.25" customHeight="1">
      <c r="A17" s="132" t="s">
        <v>90</v>
      </c>
      <c r="B17" s="131" t="str">
        <f>'[6]T034925_1'!$E18</f>
        <v>  </v>
      </c>
    </row>
    <row r="18" spans="1:4" s="12" customFormat="1" ht="22.5" customHeight="1">
      <c r="A18" s="132" t="s">
        <v>91</v>
      </c>
      <c r="B18" s="131">
        <f>'[6]T034925_1'!$E19</f>
        <v>11</v>
      </c>
      <c r="C18" s="83"/>
      <c r="D18" s="109"/>
    </row>
    <row r="19" spans="1:5" ht="22.5" customHeight="1">
      <c r="A19" s="132" t="s">
        <v>92</v>
      </c>
      <c r="B19" s="131">
        <f>'[6]T034925_1'!$E20</f>
        <v>27.9</v>
      </c>
      <c r="E19" s="12"/>
    </row>
    <row r="20" spans="1:5" ht="22.5" customHeight="1">
      <c r="A20" s="132" t="s">
        <v>93</v>
      </c>
      <c r="B20" s="131">
        <f>'[6]T034925_1'!$E21</f>
        <v>-31.6</v>
      </c>
      <c r="E20" s="12"/>
    </row>
    <row r="21" spans="1:5" ht="22.5" customHeight="1">
      <c r="A21" s="132" t="s">
        <v>94</v>
      </c>
      <c r="B21" s="131">
        <f>'[6]T034925_1'!$E22</f>
        <v>30.3</v>
      </c>
      <c r="E21" s="12"/>
    </row>
    <row r="22" spans="1:5" ht="22.5" customHeight="1">
      <c r="A22" s="132" t="s">
        <v>95</v>
      </c>
      <c r="B22" s="131">
        <f>'[6]T034925_1'!$E23</f>
        <v>4.7</v>
      </c>
      <c r="E22" s="12"/>
    </row>
    <row r="23" spans="1:5" s="62" customFormat="1" ht="22.5" customHeight="1">
      <c r="A23" s="132" t="s">
        <v>96</v>
      </c>
      <c r="B23" s="131">
        <f>'[6]T034925_1'!$E26</f>
        <v>-19.1</v>
      </c>
      <c r="C23" s="83"/>
      <c r="D23" s="109"/>
      <c r="E23" s="12"/>
    </row>
    <row r="24" spans="1:5" s="62" customFormat="1" ht="22.5" customHeight="1">
      <c r="A24" s="132" t="s">
        <v>97</v>
      </c>
      <c r="B24" s="131">
        <f>'[6]T034925_1'!$E27</f>
        <v>9.1</v>
      </c>
      <c r="C24" s="83"/>
      <c r="D24" s="109"/>
      <c r="E24" s="12"/>
    </row>
    <row r="25" spans="1:5" s="62" customFormat="1" ht="22.5" customHeight="1">
      <c r="A25" s="132" t="s">
        <v>98</v>
      </c>
      <c r="B25" s="131">
        <f>'[6]T034925_1'!$E28</f>
        <v>9.5</v>
      </c>
      <c r="C25" s="83"/>
      <c r="D25" s="109"/>
      <c r="E25" s="12"/>
    </row>
    <row r="26" spans="1:5" ht="22.5" customHeight="1">
      <c r="A26" s="132" t="s">
        <v>99</v>
      </c>
      <c r="B26" s="131">
        <f>'[6]T034925_1'!$E29</f>
        <v>17.5</v>
      </c>
      <c r="E26" s="12"/>
    </row>
    <row r="27" spans="1:5" ht="17.25">
      <c r="A27" s="132" t="s">
        <v>100</v>
      </c>
      <c r="B27" s="131" t="str">
        <f>'[6]T034925_1'!$E30</f>
        <v>  </v>
      </c>
      <c r="E27" s="12"/>
    </row>
    <row r="28" spans="1:5" ht="17.25">
      <c r="A28" s="132" t="s">
        <v>101</v>
      </c>
      <c r="B28" s="131">
        <f>'[6]T034925_1'!$E31</f>
        <v>10.1</v>
      </c>
      <c r="E28" s="12"/>
    </row>
    <row r="29" spans="1:5" ht="17.25">
      <c r="A29" s="132" t="s">
        <v>102</v>
      </c>
      <c r="B29" s="131">
        <f>'[6]T034925_1'!$E32</f>
        <v>152.2</v>
      </c>
      <c r="E29" s="12"/>
    </row>
    <row r="30" spans="1:5" ht="17.25">
      <c r="A30" s="132" t="s">
        <v>103</v>
      </c>
      <c r="B30" s="131">
        <f>'[6]T034925_1'!$E33</f>
        <v>45.5</v>
      </c>
      <c r="E30" s="12"/>
    </row>
    <row r="31" spans="1:5" ht="17.25">
      <c r="A31" s="133" t="s">
        <v>104</v>
      </c>
      <c r="B31" s="134">
        <f>'[6]T034925_1'!$E34</f>
        <v>25.7</v>
      </c>
      <c r="E31" s="12"/>
    </row>
    <row r="32" ht="17.25">
      <c r="A32" s="133" t="s">
        <v>229</v>
      </c>
    </row>
    <row r="33" spans="1:2" ht="17.25">
      <c r="A33" s="133" t="s">
        <v>275</v>
      </c>
      <c r="B33" s="267">
        <v>-44.82448244824483</v>
      </c>
    </row>
    <row r="34" spans="1:2" ht="17.25">
      <c r="A34" s="133" t="s">
        <v>276</v>
      </c>
      <c r="B34" s="267">
        <v>-49.88936644780282</v>
      </c>
    </row>
    <row r="35" spans="1:2" ht="17.25">
      <c r="A35" s="133" t="s">
        <v>277</v>
      </c>
      <c r="B35" s="267">
        <v>31.603053435114504</v>
      </c>
    </row>
    <row r="36" spans="1:2" ht="17.25">
      <c r="A36" s="133" t="s">
        <v>278</v>
      </c>
      <c r="B36" s="267">
        <v>47.75973717912086</v>
      </c>
    </row>
    <row r="37" spans="1:2" ht="17.25">
      <c r="A37" s="133" t="s">
        <v>279</v>
      </c>
      <c r="B37" s="267">
        <v>67.69230769230771</v>
      </c>
    </row>
    <row r="38" spans="1:2" ht="17.25">
      <c r="A38" s="265" t="s">
        <v>280</v>
      </c>
      <c r="B38" s="266">
        <v>61.211942394838104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83" customWidth="1"/>
    <col min="2" max="2" width="12.75390625" style="144" customWidth="1"/>
    <col min="3" max="3" width="16.75390625" style="144" customWidth="1"/>
    <col min="4" max="4" width="13.625" style="144" customWidth="1"/>
    <col min="5" max="5" width="9.125" style="83" customWidth="1"/>
    <col min="6" max="6" width="8.125" style="83" customWidth="1"/>
    <col min="7" max="16384" width="8.00390625" style="83" customWidth="1"/>
  </cols>
  <sheetData>
    <row r="1" spans="1:6" ht="24.75">
      <c r="A1" s="301" t="s">
        <v>105</v>
      </c>
      <c r="B1" s="301"/>
      <c r="C1" s="301"/>
      <c r="D1" s="301"/>
      <c r="E1" s="135"/>
      <c r="F1" s="135"/>
    </row>
    <row r="2" spans="1:4" ht="17.25">
      <c r="A2" s="23"/>
      <c r="B2" s="13"/>
      <c r="C2" s="13"/>
      <c r="D2" s="269"/>
    </row>
    <row r="3" spans="1:4" ht="36.75" customHeight="1">
      <c r="A3" s="25" t="s">
        <v>253</v>
      </c>
      <c r="B3" s="128" t="s">
        <v>77</v>
      </c>
      <c r="C3" s="136" t="s">
        <v>106</v>
      </c>
      <c r="D3" s="206" t="s">
        <v>64</v>
      </c>
    </row>
    <row r="4" spans="1:4" s="1" customFormat="1" ht="28.5" customHeight="1">
      <c r="A4" s="137" t="s">
        <v>107</v>
      </c>
      <c r="B4" s="138" t="s">
        <v>3</v>
      </c>
      <c r="C4" s="270">
        <f>'[10]1、X40039_2021年6月'!$C5/10000</f>
        <v>107.68</v>
      </c>
      <c r="D4" s="271">
        <f>'[10]1、X40039_2021年6月'!$E5</f>
        <v>17.48</v>
      </c>
    </row>
    <row r="5" spans="1:7" ht="28.5" customHeight="1">
      <c r="A5" s="89" t="s">
        <v>108</v>
      </c>
      <c r="B5" s="139" t="s">
        <v>3</v>
      </c>
      <c r="C5" s="270">
        <f>'[10]1、X40039_2021年6月'!$C6/10000</f>
        <v>86.481</v>
      </c>
      <c r="D5" s="271">
        <f>'[10]1、X40039_2021年6月'!$E6</f>
        <v>12.47</v>
      </c>
      <c r="F5" s="1"/>
      <c r="G5" s="1"/>
    </row>
    <row r="6" spans="1:7" ht="28.5" customHeight="1">
      <c r="A6" s="89" t="s">
        <v>109</v>
      </c>
      <c r="B6" s="140" t="s">
        <v>3</v>
      </c>
      <c r="C6" s="270">
        <f>'[10]1、X40039_2021年6月'!$C7/10000</f>
        <v>12.9851</v>
      </c>
      <c r="D6" s="271">
        <f>'[10]1、X40039_2021年6月'!$E7</f>
        <v>58.8</v>
      </c>
      <c r="F6" s="1"/>
      <c r="G6" s="1"/>
    </row>
    <row r="7" spans="1:4" s="1" customFormat="1" ht="28.5" customHeight="1">
      <c r="A7" s="141" t="s">
        <v>11</v>
      </c>
      <c r="B7" s="142" t="s">
        <v>12</v>
      </c>
      <c r="C7" s="270">
        <f>'[10]1、X40039_2021年6月'!$C8/10000</f>
        <v>265.2091</v>
      </c>
      <c r="D7" s="271">
        <v>21.4</v>
      </c>
    </row>
    <row r="8" spans="1:7" ht="28.5" customHeight="1">
      <c r="A8" s="89" t="s">
        <v>108</v>
      </c>
      <c r="B8" s="140" t="s">
        <v>12</v>
      </c>
      <c r="C8" s="270">
        <f>'[10]1、X40039_2021年6月'!$C9/10000</f>
        <v>236.764</v>
      </c>
      <c r="D8" s="271">
        <f>'[10]1、X40039_2021年6月'!$E9</f>
        <v>16.51</v>
      </c>
      <c r="F8" s="1"/>
      <c r="G8" s="1"/>
    </row>
    <row r="9" spans="1:7" ht="28.5" customHeight="1">
      <c r="A9" s="141" t="s">
        <v>13</v>
      </c>
      <c r="B9" s="142" t="s">
        <v>3</v>
      </c>
      <c r="C9" s="270">
        <f>'[10]1、X40039_2021年6月'!$C10/10000</f>
        <v>159.3349</v>
      </c>
      <c r="D9" s="271">
        <f>'[10]1、X40039_2021年6月'!$E10</f>
        <v>23.56</v>
      </c>
      <c r="F9" s="1"/>
      <c r="G9" s="1"/>
    </row>
    <row r="10" spans="1:4" s="1" customFormat="1" ht="28.5" customHeight="1">
      <c r="A10" s="89" t="s">
        <v>108</v>
      </c>
      <c r="B10" s="140" t="s">
        <v>3</v>
      </c>
      <c r="C10" s="270">
        <f>'[10]1、X40039_2021年6月'!$C11/10000</f>
        <v>138.8351</v>
      </c>
      <c r="D10" s="271">
        <f>'[10]1、X40039_2021年6月'!$E11</f>
        <v>17.51</v>
      </c>
    </row>
    <row r="11" spans="1:8" ht="28.5" customHeight="1">
      <c r="A11" s="141" t="s">
        <v>110</v>
      </c>
      <c r="B11" s="142" t="s">
        <v>12</v>
      </c>
      <c r="C11" s="270">
        <f>'[10]1、X40039_2021年6月'!$C12/10000</f>
        <v>2532.2675</v>
      </c>
      <c r="D11" s="271">
        <f>'[10]1、X40039_2021年6月'!$E12</f>
        <v>9.74</v>
      </c>
      <c r="F11" s="1"/>
      <c r="G11" s="1"/>
      <c r="H11" s="1"/>
    </row>
    <row r="12" spans="1:8" ht="28.5" customHeight="1">
      <c r="A12" s="89" t="s">
        <v>108</v>
      </c>
      <c r="B12" s="140" t="s">
        <v>12</v>
      </c>
      <c r="C12" s="270">
        <f>'[10]1、X40039_2021年6月'!$C13/10000</f>
        <v>1927.1024</v>
      </c>
      <c r="D12" s="271">
        <f>'[10]1、X40039_2021年6月'!$E13</f>
        <v>8.98</v>
      </c>
      <c r="F12" s="1"/>
      <c r="G12" s="1"/>
      <c r="H12" s="1"/>
    </row>
    <row r="13" spans="1:4" s="1" customFormat="1" ht="28.5" customHeight="1">
      <c r="A13" s="141" t="s">
        <v>111</v>
      </c>
      <c r="B13" s="142" t="s">
        <v>12</v>
      </c>
      <c r="C13" s="270">
        <f>'[10]1、X40039_2021年6月'!$C14/10000</f>
        <v>249.0628</v>
      </c>
      <c r="D13" s="271">
        <f>'[10]1、X40039_2021年6月'!$E14</f>
        <v>3.66</v>
      </c>
    </row>
    <row r="14" spans="1:8" ht="28.5" customHeight="1">
      <c r="A14" s="89" t="s">
        <v>108</v>
      </c>
      <c r="B14" s="140" t="s">
        <v>12</v>
      </c>
      <c r="C14" s="270">
        <f>'[10]1、X40039_2021年6月'!$C15/10000</f>
        <v>192.3125</v>
      </c>
      <c r="D14" s="271">
        <f>'[10]1、X40039_2021年6月'!$E15</f>
        <v>4.24</v>
      </c>
      <c r="F14" s="1"/>
      <c r="G14" s="1"/>
      <c r="H14" s="1"/>
    </row>
    <row r="15" spans="1:8" ht="28.5" customHeight="1">
      <c r="A15" s="141" t="s">
        <v>112</v>
      </c>
      <c r="B15" s="142" t="s">
        <v>12</v>
      </c>
      <c r="C15" s="270">
        <f>'[10]1、X40039_2021年6月'!$C16/10000</f>
        <v>92.9675</v>
      </c>
      <c r="D15" s="271">
        <f>'[10]1、X40039_2021年6月'!$E16</f>
        <v>-27.79</v>
      </c>
      <c r="F15" s="1"/>
      <c r="G15" s="1"/>
      <c r="H15" s="1"/>
    </row>
    <row r="16" spans="1:7" ht="28.5" customHeight="1">
      <c r="A16" s="89" t="s">
        <v>108</v>
      </c>
      <c r="B16" s="140" t="s">
        <v>12</v>
      </c>
      <c r="C16" s="270">
        <f>'[10]1、X40039_2021年6月'!$C17/10000</f>
        <v>69.9022</v>
      </c>
      <c r="D16" s="271">
        <f>'[10]1、X40039_2021年6月'!$E17</f>
        <v>-35.29</v>
      </c>
      <c r="F16" s="1"/>
      <c r="G16" s="1"/>
    </row>
    <row r="17" spans="1:7" ht="28.5" customHeight="1">
      <c r="A17" s="141" t="s">
        <v>113</v>
      </c>
      <c r="B17" s="142" t="s">
        <v>12</v>
      </c>
      <c r="C17" s="270">
        <f>'[10]1、X40039_2021年6月'!$C22/10000</f>
        <v>84.7305</v>
      </c>
      <c r="D17" s="271">
        <f>'[10]1、X40039_2021年6月'!$E22</f>
        <v>-13.63</v>
      </c>
      <c r="F17" s="1"/>
      <c r="G17" s="1"/>
    </row>
    <row r="18" spans="1:7" ht="28.5" customHeight="1">
      <c r="A18" s="91" t="s">
        <v>108</v>
      </c>
      <c r="B18" s="143" t="s">
        <v>12</v>
      </c>
      <c r="C18" s="272">
        <f>'[10]1、X40039_2021年6月'!$C23/10000</f>
        <v>40.1025</v>
      </c>
      <c r="D18" s="273">
        <f>'[10]1、X40039_2021年6月'!$E23</f>
        <v>-20.66</v>
      </c>
      <c r="F18" s="1"/>
      <c r="G18" s="1"/>
    </row>
    <row r="19" spans="1:4" ht="17.25">
      <c r="A19" s="23"/>
      <c r="B19" s="13"/>
      <c r="C19" s="13"/>
      <c r="D19" s="13"/>
    </row>
    <row r="20" spans="1:4" ht="17.25">
      <c r="A20" s="23"/>
      <c r="B20" s="13"/>
      <c r="C20" s="13"/>
      <c r="D20" s="13"/>
    </row>
    <row r="21" spans="1:4" ht="17.25">
      <c r="A21" s="23"/>
      <c r="B21" s="13"/>
      <c r="C21" s="13"/>
      <c r="D21" s="13"/>
    </row>
    <row r="22" spans="1:4" ht="17.25">
      <c r="A22" s="23"/>
      <c r="B22" s="13"/>
      <c r="C22" s="13"/>
      <c r="D22" s="13"/>
    </row>
    <row r="23" spans="1:4" ht="17.25">
      <c r="A23" s="23"/>
      <c r="B23" s="13"/>
      <c r="C23" s="13"/>
      <c r="D23" s="13"/>
    </row>
    <row r="24" spans="1:4" ht="17.25">
      <c r="A24" s="23"/>
      <c r="B24" s="13"/>
      <c r="C24" s="13"/>
      <c r="D24" s="13"/>
    </row>
    <row r="25" spans="1:4" ht="17.25">
      <c r="A25" s="23"/>
      <c r="B25" s="13"/>
      <c r="C25" s="13"/>
      <c r="D25" s="13"/>
    </row>
    <row r="26" spans="1:4" ht="17.25">
      <c r="A26" s="23"/>
      <c r="B26" s="13"/>
      <c r="C26" s="13"/>
      <c r="D26" s="13"/>
    </row>
    <row r="27" spans="1:4" ht="17.25">
      <c r="A27" s="23"/>
      <c r="B27" s="13"/>
      <c r="C27" s="13"/>
      <c r="D27" s="1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2020-04-20T03:05:52Z</cp:lastPrinted>
  <dcterms:created xsi:type="dcterms:W3CDTF">2003-01-07T10:46:14Z</dcterms:created>
  <dcterms:modified xsi:type="dcterms:W3CDTF">2021-08-02T07:43:49Z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