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940" activeTab="3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1" sheetId="15" r:id="rId15"/>
    <sheet name="县市2" sheetId="16" r:id="rId16"/>
    <sheet name="港区" sheetId="17" r:id="rId17"/>
    <sheet name="省1" sheetId="18" r:id="rId18"/>
    <sheet name="省2" sheetId="19" r:id="rId19"/>
    <sheet name="区域中心城市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<sst xmlns="http://schemas.openxmlformats.org/spreadsheetml/2006/main" count="751" uniqueCount="422">
  <si>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</si>
  <si>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</si>
  <si>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</si>
  <si>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</si>
  <si>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</si>
  <si>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</si>
  <si>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</si>
  <si>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</si>
  <si>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6.5%左右</t>
  </si>
  <si>
    <t>8%左右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</si>
  <si>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</si>
  <si>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</si>
  <si>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</si>
  <si>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</si>
  <si>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</si>
  <si>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稳中向好，国际收支基本平衡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</si>
  <si>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</si>
  <si>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</si>
  <si>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t>3%以内</t>
  </si>
  <si>
    <r>
      <t>2%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</si>
  <si>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公共财政预算收入</t>
    </r>
  </si>
  <si>
    <t>6.5%以上</t>
  </si>
  <si>
    <r>
      <rPr>
        <sz val="12"/>
        <rFont val="宋体"/>
        <family val="0"/>
      </rPr>
      <t>城乡居民收入</t>
    </r>
  </si>
  <si>
    <t>和经济增长基本同步</t>
  </si>
  <si>
    <t>8%以上</t>
  </si>
  <si>
    <r>
      <t>9%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</si>
  <si>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</si>
  <si>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</si>
  <si>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r>
      <t>1100</t>
    </r>
    <r>
      <rPr>
        <sz val="11"/>
        <rFont val="宋体"/>
        <family val="0"/>
      </rPr>
      <t>万人以上</t>
    </r>
  </si>
  <si>
    <t>70万人</t>
  </si>
  <si>
    <r>
      <t>5.2</t>
    </r>
    <r>
      <rPr>
        <sz val="11"/>
        <rFont val="宋体"/>
        <family val="0"/>
      </rPr>
      <t>万人</t>
    </r>
  </si>
  <si>
    <r>
      <rPr>
        <sz val="12"/>
        <rFont val="宋体"/>
        <family val="0"/>
      </rPr>
      <t>城镇登记失业率</t>
    </r>
  </si>
  <si>
    <r>
      <t>4.5%</t>
    </r>
    <r>
      <rPr>
        <sz val="11"/>
        <rFont val="宋体"/>
        <family val="0"/>
      </rPr>
      <t>以内</t>
    </r>
  </si>
  <si>
    <t>4.5%以下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</si>
  <si>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</si>
  <si>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下降3%以上</t>
  </si>
  <si>
    <t>1-6月岳阳市主要经济指标完成情况表</t>
  </si>
  <si>
    <t>主要指标</t>
  </si>
  <si>
    <t>单 位</t>
  </si>
  <si>
    <t>总量</t>
  </si>
  <si>
    <t>增 幅（%）</t>
  </si>
  <si>
    <t>生产总值</t>
  </si>
  <si>
    <t>亿元</t>
  </si>
  <si>
    <t xml:space="preserve">  第一产业</t>
  </si>
  <si>
    <t xml:space="preserve">  第二产业</t>
  </si>
  <si>
    <t xml:space="preserve">  第三产业</t>
  </si>
  <si>
    <t>公共财政预算收入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</si>
  <si>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地方公共财政预算收入</t>
    </r>
  </si>
  <si>
    <t>公共财政预算支出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</si>
  <si>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</si>
  <si>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</si>
  <si>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</si>
  <si>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</si>
  <si>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</si>
  <si>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</si>
  <si>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>.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</si>
  <si>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</si>
  <si>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</si>
  <si>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</si>
  <si>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</si>
  <si>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</si>
  <si>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</si>
  <si>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</si>
  <si>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</si>
  <si>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</si>
  <si>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</si>
  <si>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实际利用外商直接投资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</si>
  <si>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</si>
  <si>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</si>
  <si>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</si>
  <si>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</si>
  <si>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</si>
  <si>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 xml:space="preserve">  城镇居民人均可支配收入</t>
  </si>
  <si>
    <t>元</t>
  </si>
  <si>
    <t xml:space="preserve">  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</si>
  <si>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</si>
  <si>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</si>
  <si>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</si>
  <si>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</si>
  <si>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其中：轻工业</t>
  </si>
  <si>
    <t xml:space="preserve">      重工业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</si>
  <si>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</si>
  <si>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</si>
  <si>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</si>
  <si>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</si>
  <si>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</si>
  <si>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</si>
  <si>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</si>
  <si>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</si>
  <si>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</si>
  <si>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</si>
  <si>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</si>
  <si>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</si>
  <si>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</si>
  <si>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</si>
  <si>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</si>
  <si>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</si>
  <si>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</si>
  <si>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</si>
  <si>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</si>
  <si>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</si>
  <si>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</si>
  <si>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</si>
  <si>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</si>
  <si>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</si>
  <si>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</si>
  <si>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机械行业中：电子及光伏行业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</si>
  <si>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</si>
  <si>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</si>
  <si>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</si>
  <si>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</si>
  <si>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</si>
  <si>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</si>
  <si>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</si>
  <si>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</si>
  <si>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</si>
  <si>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</si>
  <si>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</si>
  <si>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</si>
  <si>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</si>
  <si>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</si>
  <si>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</si>
  <si>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</si>
  <si>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</si>
  <si>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</si>
  <si>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</si>
  <si>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</si>
  <si>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</si>
  <si>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</si>
  <si>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</si>
  <si>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</si>
  <si>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</si>
  <si>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</si>
  <si>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</si>
  <si>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</si>
  <si>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</si>
  <si>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</si>
  <si>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</si>
  <si>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</si>
  <si>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</si>
  <si>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</si>
  <si>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</si>
  <si>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</si>
  <si>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</si>
  <si>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</si>
  <si>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</si>
  <si>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</si>
  <si>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</si>
  <si>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</si>
  <si>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</si>
  <si>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</si>
  <si>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</si>
  <si>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</si>
  <si>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</si>
  <si>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</si>
  <si>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</si>
  <si>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</si>
  <si>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</si>
  <si>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</si>
  <si>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</si>
  <si>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</si>
  <si>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</si>
  <si>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</si>
  <si>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</si>
  <si>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</si>
  <si>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</si>
  <si>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</si>
  <si>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</si>
  <si>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</si>
  <si>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</si>
  <si>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</si>
  <si>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</si>
  <si>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</si>
  <si>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</si>
  <si>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</si>
  <si>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</si>
  <si>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</si>
  <si>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</si>
  <si>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</si>
  <si>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</si>
  <si>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</si>
  <si>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</si>
  <si>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</si>
  <si>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</si>
  <si>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</si>
  <si>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</si>
  <si>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</si>
  <si>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</si>
  <si>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</si>
  <si>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</si>
  <si>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</si>
  <si>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</si>
  <si>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</si>
  <si>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</si>
  <si>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</si>
  <si>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</si>
  <si>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</si>
  <si>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</si>
  <si>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</si>
  <si>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</si>
  <si>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</si>
  <si>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</si>
  <si>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</si>
  <si>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</si>
  <si>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</si>
  <si>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</si>
  <si>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</si>
  <si>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</si>
  <si>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</si>
  <si>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</si>
  <si>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</si>
  <si>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万美元</t>
  </si>
  <si>
    <t>注：以上部分数据由市旅游外事侨务办提供。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</si>
  <si>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</si>
  <si>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</si>
  <si>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</si>
  <si>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</si>
  <si>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</si>
  <si>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</si>
  <si>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</si>
  <si>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</si>
  <si>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</si>
  <si>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</si>
  <si>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</si>
  <si>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</si>
  <si>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</si>
  <si>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</si>
  <si>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</si>
  <si>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</si>
  <si>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</si>
  <si>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</si>
  <si>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</si>
  <si>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</si>
  <si>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</si>
  <si>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</si>
  <si>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</si>
  <si>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</si>
  <si>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</si>
  <si>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</si>
  <si>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</si>
  <si>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</si>
  <si>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</si>
  <si>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</si>
  <si>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</si>
  <si>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</si>
  <si>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</si>
  <si>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</si>
  <si>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</si>
  <si>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 xml:space="preserve">    一般贸易</t>
  </si>
  <si>
    <t xml:space="preserve">    来料加工装配贸易</t>
  </si>
  <si>
    <t xml:space="preserve">    进料加工贸易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</si>
  <si>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</si>
  <si>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 xml:space="preserve">    海关特殊监管区域物流货物</t>
  </si>
  <si>
    <t xml:space="preserve">    其他贸易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</si>
  <si>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</si>
  <si>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</si>
  <si>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</si>
  <si>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</si>
  <si>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1、公共财政预算收入</t>
  </si>
  <si>
    <t xml:space="preserve">    其中：税收收入</t>
  </si>
  <si>
    <t xml:space="preserve">          非税收入</t>
  </si>
  <si>
    <t xml:space="preserve">   地方公共财政预算收入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</si>
  <si>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</si>
  <si>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2、公共财政预算支出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</si>
  <si>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</si>
  <si>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</si>
  <si>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</si>
  <si>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</si>
  <si>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</si>
  <si>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非金融企业存款</t>
  </si>
  <si>
    <t xml:space="preserve">    广义政府存款</t>
  </si>
  <si>
    <t xml:space="preserve">    非银行业金融机构存款</t>
  </si>
  <si>
    <t xml:space="preserve">    住户存款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</si>
  <si>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</si>
  <si>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</si>
  <si>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</si>
  <si>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</si>
  <si>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</si>
  <si>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</si>
  <si>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</si>
  <si>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</si>
  <si>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</si>
  <si>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</si>
  <si>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</si>
  <si>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</si>
  <si>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</si>
  <si>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</si>
  <si>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</si>
  <si>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</si>
  <si>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</si>
  <si>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</si>
  <si>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</si>
  <si>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</si>
  <si>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</si>
  <si>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2018年1—6月岳阳市各县（市）区主要经济指标（一）</t>
  </si>
  <si>
    <t>单位：亿元;%</t>
  </si>
  <si>
    <t>第一产业</t>
  </si>
  <si>
    <t>第二产业</t>
  </si>
  <si>
    <t>第三产业</t>
  </si>
  <si>
    <t>位次</t>
  </si>
  <si>
    <t>岳阳楼区</t>
  </si>
  <si>
    <t>经济技术开发区</t>
  </si>
  <si>
    <t>南湖新区</t>
  </si>
  <si>
    <t>2018年1—6月岳阳市各县（市）区主要经济指标（二）</t>
  </si>
  <si>
    <t>规模工业增加值</t>
  </si>
  <si>
    <t>地方公共财政预算收入</t>
  </si>
  <si>
    <t>城镇居民人均可支配收入</t>
  </si>
  <si>
    <t>农村居民人均可支配收入</t>
  </si>
  <si>
    <t>增幅
（%）</t>
  </si>
  <si>
    <t>排位</t>
  </si>
  <si>
    <r>
      <t xml:space="preserve">绝对额
</t>
    </r>
    <r>
      <rPr>
        <b/>
        <sz val="14"/>
        <color indexed="8"/>
        <rFont val="宋体"/>
        <family val="0"/>
      </rPr>
      <t>（元）</t>
    </r>
  </si>
  <si>
    <t>增速    (%)</t>
  </si>
  <si>
    <t>绝对额
（元）</t>
  </si>
  <si>
    <t>经济技术
开发区</t>
  </si>
  <si>
    <t xml:space="preserve"> </t>
  </si>
  <si>
    <r>
      <t>生产总值（1</t>
    </r>
    <r>
      <rPr>
        <sz val="11"/>
        <rFont val="宋体"/>
        <family val="0"/>
      </rPr>
      <t>-3月</t>
    </r>
    <r>
      <rPr>
        <sz val="11"/>
        <rFont val="宋体"/>
        <family val="0"/>
      </rPr>
      <t>）</t>
    </r>
  </si>
  <si>
    <t>全口径财政总收入</t>
  </si>
  <si>
    <t>城陵矶国际港务集团集装箱吞吐量</t>
  </si>
  <si>
    <t>万标箱</t>
  </si>
  <si>
    <r>
      <t>2018</t>
    </r>
    <r>
      <rPr>
        <b/>
        <sz val="24"/>
        <rFont val="宋体"/>
        <family val="0"/>
      </rPr>
      <t>年</t>
    </r>
    <r>
      <rPr>
        <b/>
        <sz val="24"/>
        <rFont val="Times New Roman"/>
        <family val="1"/>
      </rPr>
      <t>1-6</t>
    </r>
    <r>
      <rPr>
        <b/>
        <sz val="24"/>
        <rFont val="宋体"/>
        <family val="0"/>
      </rPr>
      <t>月湖南省主要经济指标数据</t>
    </r>
  </si>
  <si>
    <r>
      <rPr>
        <b/>
        <sz val="16"/>
        <rFont val="宋体"/>
        <family val="0"/>
      </rPr>
      <t>指标名称</t>
    </r>
  </si>
  <si>
    <r>
      <rPr>
        <b/>
        <sz val="16"/>
        <rFont val="宋体"/>
        <family val="0"/>
      </rPr>
      <t>计量单位</t>
    </r>
  </si>
  <si>
    <t>2018年1-6月</t>
  </si>
  <si>
    <t>2017年1-6月</t>
  </si>
  <si>
    <t>本期值</t>
  </si>
  <si>
    <r>
      <rPr>
        <b/>
        <sz val="16"/>
        <rFont val="宋体"/>
        <family val="0"/>
      </rPr>
      <t>增速</t>
    </r>
    <r>
      <rPr>
        <b/>
        <sz val="16"/>
        <rFont val="Times New Roman"/>
        <family val="1"/>
      </rPr>
      <t>(%)</t>
    </r>
  </si>
  <si>
    <t>地区生产总值</t>
  </si>
  <si>
    <r>
      <rPr>
        <sz val="16"/>
        <rFont val="宋体"/>
        <family val="0"/>
      </rPr>
      <t>亿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元</t>
    </r>
  </si>
  <si>
    <t xml:space="preserve">    第一产业</t>
  </si>
  <si>
    <t xml:space="preserve">    第二产业</t>
  </si>
  <si>
    <t xml:space="preserve">    第三产业</t>
  </si>
  <si>
    <r>
      <rPr>
        <b/>
        <sz val="14"/>
        <rFont val="宋体"/>
        <family val="0"/>
      </rPr>
      <t>规模以上服务业主营业务收入（</t>
    </r>
    <r>
      <rPr>
        <b/>
        <sz val="14"/>
        <rFont val="Times New Roman"/>
        <family val="1"/>
      </rPr>
      <t>1-5</t>
    </r>
    <r>
      <rPr>
        <b/>
        <sz val="14"/>
        <rFont val="宋体"/>
        <family val="0"/>
      </rPr>
      <t>月）</t>
    </r>
  </si>
  <si>
    <t>房地产开发投资</t>
  </si>
  <si>
    <t xml:space="preserve">商品房屋销售面积 </t>
  </si>
  <si>
    <r>
      <rPr>
        <sz val="16"/>
        <rFont val="宋体"/>
        <family val="0"/>
      </rPr>
      <t>万平方米</t>
    </r>
  </si>
  <si>
    <t>商品房屋销售额</t>
  </si>
  <si>
    <t>限额以上企业（单位）消费品零售额</t>
  </si>
  <si>
    <t>一般公共预算收入</t>
  </si>
  <si>
    <t xml:space="preserve">    地方收入</t>
  </si>
  <si>
    <t xml:space="preserve">       税收收入</t>
  </si>
  <si>
    <t>一般公共预算支出</t>
  </si>
  <si>
    <t xml:space="preserve">    出口</t>
  </si>
  <si>
    <t xml:space="preserve">    进口</t>
  </si>
  <si>
    <r>
      <rPr>
        <sz val="16"/>
        <rFont val="宋体"/>
        <family val="0"/>
      </rPr>
      <t>亿美元</t>
    </r>
  </si>
  <si>
    <t>金融机构各项存款余额(本外币)</t>
  </si>
  <si>
    <t>金融机构各项贷款余额(本外币)</t>
  </si>
  <si>
    <t>全省居民人均可支配收入</t>
  </si>
  <si>
    <r>
      <rPr>
        <sz val="16"/>
        <rFont val="宋体"/>
        <family val="0"/>
      </rPr>
      <t>元</t>
    </r>
  </si>
  <si>
    <t>居民消费价格指数</t>
  </si>
  <si>
    <t>商品零售价格指数</t>
  </si>
  <si>
    <t>工业生产者出厂价格指数</t>
  </si>
  <si>
    <t>工业生产者购进价格指数</t>
  </si>
  <si>
    <t>规模工业企业发电量</t>
  </si>
  <si>
    <r>
      <rPr>
        <sz val="16"/>
        <rFont val="宋体"/>
        <family val="0"/>
      </rPr>
      <t>亿千瓦时</t>
    </r>
  </si>
  <si>
    <t xml:space="preserve">    工业用电量</t>
  </si>
  <si>
    <t>客货换算周转量</t>
  </si>
  <si>
    <r>
      <rPr>
        <sz val="16"/>
        <rFont val="宋体"/>
        <family val="0"/>
      </rPr>
      <t>亿吨公里</t>
    </r>
  </si>
  <si>
    <t xml:space="preserve">    货物周转量</t>
  </si>
  <si>
    <t>2018年1—6月湖南省各市州主要经济指标（一）</t>
  </si>
  <si>
    <t>2018年1—6月湖南省各市州主要经济指标（二）</t>
  </si>
  <si>
    <t>2018年1—6月湖南省各市州主要经济指标（三）</t>
  </si>
  <si>
    <t>2018年1—6月湖南省各市州主要经济指标（四）</t>
  </si>
  <si>
    <t>2018年1—6月湖南省各市州主要经济指标（五）</t>
  </si>
  <si>
    <t>市  州</t>
  </si>
  <si>
    <t>规模工业增加值
增速（%）</t>
  </si>
  <si>
    <t>规模以上服务业
营业收入（1-5月）</t>
  </si>
  <si>
    <t>固定资产投资增速（%）</t>
  </si>
  <si>
    <r>
      <rPr>
        <b/>
        <sz val="13"/>
        <color indexed="8"/>
        <rFont val="宋体"/>
        <family val="0"/>
      </rPr>
      <t>房地产开发投资</t>
    </r>
  </si>
  <si>
    <r>
      <rPr>
        <b/>
        <sz val="13"/>
        <color indexed="8"/>
        <rFont val="宋体"/>
        <family val="0"/>
      </rPr>
      <t>房屋销售面积</t>
    </r>
  </si>
  <si>
    <r>
      <rPr>
        <b/>
        <sz val="13"/>
        <rFont val="宋体"/>
        <family val="0"/>
      </rPr>
      <t>一般公共预算收入</t>
    </r>
  </si>
  <si>
    <t>地方财政收入</t>
  </si>
  <si>
    <r>
      <rPr>
        <b/>
        <sz val="13"/>
        <rFont val="宋体"/>
        <family val="0"/>
      </rPr>
      <t>进出口总额</t>
    </r>
  </si>
  <si>
    <t>出口总额</t>
  </si>
  <si>
    <r>
      <rPr>
        <b/>
        <sz val="13"/>
        <rFont val="宋体"/>
        <family val="0"/>
      </rPr>
      <t>进口总额</t>
    </r>
  </si>
  <si>
    <r>
      <rPr>
        <b/>
        <sz val="13"/>
        <rFont val="宋体"/>
        <family val="0"/>
      </rPr>
      <t>实际利用内资</t>
    </r>
  </si>
  <si>
    <r>
      <rPr>
        <b/>
        <sz val="13"/>
        <rFont val="宋体"/>
        <family val="0"/>
      </rPr>
      <t>实际利用外资</t>
    </r>
  </si>
  <si>
    <t>全体居民人均可支配收入</t>
  </si>
  <si>
    <r>
      <rPr>
        <b/>
        <sz val="13"/>
        <color indexed="8"/>
        <rFont val="宋体"/>
        <family val="0"/>
      </rPr>
      <t>全社会用电量</t>
    </r>
  </si>
  <si>
    <r>
      <rPr>
        <b/>
        <sz val="13"/>
        <color indexed="8"/>
        <rFont val="宋体"/>
        <family val="0"/>
      </rPr>
      <t>工业用电量</t>
    </r>
  </si>
  <si>
    <r>
      <t xml:space="preserve">绝对额
</t>
    </r>
    <r>
      <rPr>
        <b/>
        <sz val="11"/>
        <rFont val="宋体"/>
        <family val="0"/>
      </rPr>
      <t>（亿元）</t>
    </r>
  </si>
  <si>
    <t>排名</t>
  </si>
  <si>
    <t>6月</t>
  </si>
  <si>
    <r>
      <rPr>
        <b/>
        <sz val="11"/>
        <rFont val="宋体"/>
        <family val="0"/>
      </rPr>
      <t>排名</t>
    </r>
  </si>
  <si>
    <t>1-6月</t>
  </si>
  <si>
    <r>
      <rPr>
        <b/>
        <sz val="13"/>
        <rFont val="宋体"/>
        <family val="0"/>
      </rPr>
      <t xml:space="preserve">绝对额
</t>
    </r>
    <r>
      <rPr>
        <b/>
        <sz val="11"/>
        <rFont val="宋体"/>
        <family val="0"/>
      </rPr>
      <t>（亿元）</t>
    </r>
  </si>
  <si>
    <r>
      <rPr>
        <b/>
        <sz val="13"/>
        <rFont val="宋体"/>
        <family val="0"/>
      </rPr>
      <t>增速</t>
    </r>
    <r>
      <rPr>
        <b/>
        <sz val="13"/>
        <rFont val="Times New Roman"/>
        <family val="1"/>
      </rPr>
      <t xml:space="preserve">    (%)</t>
    </r>
  </si>
  <si>
    <r>
      <t xml:space="preserve">绝对量
</t>
    </r>
    <r>
      <rPr>
        <b/>
        <sz val="6"/>
        <rFont val="宋体"/>
        <family val="0"/>
      </rPr>
      <t>（万平方米）</t>
    </r>
  </si>
  <si>
    <r>
      <rPr>
        <b/>
        <sz val="13"/>
        <rFont val="宋体"/>
        <family val="0"/>
      </rPr>
      <t>排名</t>
    </r>
  </si>
  <si>
    <r>
      <rPr>
        <b/>
        <sz val="13"/>
        <rFont val="宋体"/>
        <family val="0"/>
      </rPr>
      <t>增速</t>
    </r>
    <r>
      <rPr>
        <b/>
        <sz val="13"/>
        <rFont val="Times New Roman"/>
        <family val="1"/>
      </rPr>
      <t>(%)</t>
    </r>
  </si>
  <si>
    <r>
      <rPr>
        <b/>
        <sz val="13"/>
        <color indexed="8"/>
        <rFont val="宋体"/>
        <family val="0"/>
      </rPr>
      <t>绝对额</t>
    </r>
    <r>
      <rPr>
        <b/>
        <sz val="13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（亿元）</t>
    </r>
  </si>
  <si>
    <r>
      <t xml:space="preserve">绝对额
</t>
    </r>
    <r>
      <rPr>
        <b/>
        <sz val="9"/>
        <rFont val="宋体"/>
        <family val="0"/>
      </rPr>
      <t>（万美元）</t>
    </r>
  </si>
  <si>
    <r>
      <rPr>
        <b/>
        <sz val="13"/>
        <color indexed="8"/>
        <rFont val="宋体"/>
        <family val="0"/>
      </rPr>
      <t>绝对额（元）</t>
    </r>
  </si>
  <si>
    <r>
      <rPr>
        <b/>
        <sz val="13"/>
        <color indexed="8"/>
        <rFont val="宋体"/>
        <family val="0"/>
      </rPr>
      <t>排名</t>
    </r>
  </si>
  <si>
    <r>
      <rPr>
        <b/>
        <sz val="13"/>
        <color indexed="8"/>
        <rFont val="宋体"/>
        <family val="0"/>
      </rPr>
      <t>增速</t>
    </r>
    <r>
      <rPr>
        <b/>
        <sz val="13"/>
        <color indexed="8"/>
        <rFont val="Times New Roman"/>
        <family val="1"/>
      </rPr>
      <t>(%)</t>
    </r>
  </si>
  <si>
    <r>
      <rPr>
        <b/>
        <sz val="13"/>
        <color indexed="8"/>
        <rFont val="宋体"/>
        <family val="0"/>
      </rPr>
      <t>绝对量</t>
    </r>
    <r>
      <rPr>
        <b/>
        <sz val="13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（亿度）</t>
    </r>
  </si>
  <si>
    <t>全  省</t>
  </si>
  <si>
    <r>
      <rPr>
        <b/>
        <sz val="13"/>
        <rFont val="宋体"/>
        <family val="0"/>
      </rPr>
      <t>长沙市</t>
    </r>
  </si>
  <si>
    <r>
      <rPr>
        <b/>
        <sz val="13"/>
        <rFont val="宋体"/>
        <family val="0"/>
      </rPr>
      <t>株洲市</t>
    </r>
  </si>
  <si>
    <r>
      <rPr>
        <b/>
        <sz val="13"/>
        <rFont val="宋体"/>
        <family val="0"/>
      </rPr>
      <t>湘潭市</t>
    </r>
  </si>
  <si>
    <r>
      <rPr>
        <b/>
        <sz val="13"/>
        <rFont val="宋体"/>
        <family val="0"/>
      </rPr>
      <t>衡阳市</t>
    </r>
  </si>
  <si>
    <r>
      <rPr>
        <b/>
        <sz val="13"/>
        <rFont val="宋体"/>
        <family val="0"/>
      </rPr>
      <t>邵阳市</t>
    </r>
  </si>
  <si>
    <r>
      <rPr>
        <b/>
        <sz val="13"/>
        <rFont val="宋体"/>
        <family val="0"/>
      </rPr>
      <t>岳阳市</t>
    </r>
  </si>
  <si>
    <r>
      <rPr>
        <b/>
        <sz val="13"/>
        <rFont val="宋体"/>
        <family val="0"/>
      </rPr>
      <t>常德市</t>
    </r>
  </si>
  <si>
    <r>
      <rPr>
        <b/>
        <sz val="13"/>
        <rFont val="宋体"/>
        <family val="0"/>
      </rPr>
      <t>张家界</t>
    </r>
  </si>
  <si>
    <r>
      <rPr>
        <b/>
        <sz val="13"/>
        <rFont val="宋体"/>
        <family val="0"/>
      </rPr>
      <t>益阳市</t>
    </r>
  </si>
  <si>
    <r>
      <rPr>
        <b/>
        <sz val="13"/>
        <rFont val="宋体"/>
        <family val="0"/>
      </rPr>
      <t>郴州市</t>
    </r>
  </si>
  <si>
    <r>
      <rPr>
        <b/>
        <sz val="13"/>
        <rFont val="宋体"/>
        <family val="0"/>
      </rPr>
      <t>永州市</t>
    </r>
  </si>
  <si>
    <r>
      <rPr>
        <b/>
        <sz val="13"/>
        <rFont val="宋体"/>
        <family val="0"/>
      </rPr>
      <t>怀化市</t>
    </r>
  </si>
  <si>
    <r>
      <rPr>
        <b/>
        <sz val="13"/>
        <rFont val="宋体"/>
        <family val="0"/>
      </rPr>
      <t>娄底市</t>
    </r>
  </si>
  <si>
    <r>
      <rPr>
        <b/>
        <sz val="13"/>
        <rFont val="宋体"/>
        <family val="0"/>
      </rPr>
      <t>湘西州</t>
    </r>
  </si>
  <si>
    <r>
      <t>注：1-</t>
    </r>
    <r>
      <rPr>
        <sz val="11"/>
        <rFont val="宋体"/>
        <family val="0"/>
      </rPr>
      <t>6</t>
    </r>
    <r>
      <rPr>
        <sz val="11"/>
        <rFont val="宋体"/>
        <family val="0"/>
      </rPr>
      <t>月长沙市规模工业包含中烟公司在省内所有的工业生产活动单位。分市州数据仅供领导内部参考，请暂勿公开使用。</t>
    </r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</si>
  <si>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月中部地区国家区域性中心城市主要经济指标</t>
    </r>
  </si>
  <si>
    <t>社会消费品零售额</t>
  </si>
  <si>
    <t>河南洛阳</t>
  </si>
  <si>
    <t>湖北宜昌</t>
  </si>
  <si>
    <t>湖南岳阳</t>
  </si>
  <si>
    <t>江西赣州</t>
  </si>
  <si>
    <t>安徽芜湖</t>
  </si>
  <si>
    <t>1-6月城陵矶新港区主要经济指标完成情况表</t>
  </si>
  <si>
    <t>6月</t>
  </si>
  <si>
    <r>
      <t>1</t>
    </r>
    <r>
      <rPr>
        <b/>
        <sz val="14"/>
        <rFont val="宋体"/>
        <family val="0"/>
      </rPr>
      <t>-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月</t>
    </r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</si>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</sst>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_ "/>
    <numFmt numFmtId="180" formatCode="0.0_);[Red]\(0.0\)"/>
    <numFmt numFmtId="181" formatCode="0.00_);[Red]\(0.00\)"/>
    <numFmt numFmtId="182" formatCode="0_ "/>
    <numFmt numFmtId="183" formatCode="0_);[Red]\(0\)"/>
    <numFmt numFmtId="184" formatCode="0.0"/>
    <numFmt numFmtId="185" formatCode="0.0;_哿"/>
    <numFmt numFmtId="186" formatCode="0.0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0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华文楷体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3"/>
      <name val="宋体"/>
      <family val="0"/>
    </font>
    <font>
      <b/>
      <sz val="11"/>
      <name val="Times New Roman"/>
      <family val="1"/>
    </font>
    <font>
      <sz val="10"/>
      <name val="宋体"/>
      <family val="0"/>
    </font>
    <font>
      <b/>
      <sz val="13"/>
      <color indexed="8"/>
      <name val="Times New Roman"/>
      <family val="1"/>
    </font>
    <font>
      <b/>
      <sz val="13"/>
      <color indexed="8"/>
      <name val="宋体"/>
      <family val="0"/>
    </font>
    <font>
      <sz val="8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0"/>
    </font>
    <font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b/>
      <sz val="10"/>
      <name val="宋体"/>
      <family val="0"/>
    </font>
    <font>
      <sz val="20"/>
      <name val="黑体"/>
      <family val="3"/>
    </font>
    <font>
      <sz val="9"/>
      <name val="Times New Roman"/>
      <family val="1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name val="Times New Roman"/>
      <family val="1"/>
    </font>
    <font>
      <u val="single"/>
      <sz val="12"/>
      <color indexed="20"/>
      <name val="宋体"/>
      <family val="0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b/>
      <sz val="6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9"/>
      <name val="宋体"/>
      <family val="0"/>
    </font>
    <font>
      <sz val="11"/>
      <color indexed="8"/>
      <name val="Times New Roman"/>
      <family val="1"/>
    </font>
    <font>
      <b/>
      <sz val="19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9"/>
      <name val="Calibri"/>
      <family val="0"/>
    </font>
    <font>
      <sz val="11"/>
      <color theme="1"/>
      <name val="Times New Roman"/>
      <family val="1"/>
    </font>
    <font>
      <b/>
      <sz val="24"/>
      <name val="Calibri"/>
      <family val="0"/>
    </font>
    <font>
      <b/>
      <sz val="13"/>
      <color theme="1"/>
      <name val="Times New Roman"/>
      <family val="1"/>
    </font>
    <font>
      <b/>
      <sz val="19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b/>
      <sz val="14"/>
      <color theme="1"/>
      <name val="宋体"/>
      <family val="0"/>
    </font>
    <font>
      <b/>
      <sz val="13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</borders>
  <cellStyleXfs count="80"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" applyNumberFormat="0" applyFill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84" fillId="21" borderId="0" applyNumberFormat="0" applyBorder="0" applyAlignment="0" applyProtection="0"/>
    <xf numFmtId="0" fontId="85" fillId="0" borderId="4" applyNumberFormat="0" applyFill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86" fillId="22" borderId="5" applyNumberFormat="0" applyAlignment="0" applyProtection="0"/>
    <xf numFmtId="0" fontId="87" fillId="23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91" fillId="24" borderId="0" applyNumberFormat="0" applyBorder="0" applyAlignment="0" applyProtection="0"/>
    <xf numFmtId="0" fontId="92" fillId="22" borderId="8" applyNumberFormat="0" applyAlignment="0" applyProtection="0"/>
    <xf numFmtId="0" fontId="93" fillId="25" borderId="5" applyNumberFormat="0" applyAlignment="0" applyProtection="0"/>
    <xf numFmtId="0" fontId="49" fillId="0" borderId="0" applyNumberFormat="0" applyFill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36" fillId="32" borderId="9" applyNumberFormat="0" applyFont="0" applyAlignment="0" applyProtection="0"/>
  </cellStyleXfs>
  <cellXfs count="4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94" fillId="0" borderId="12" xfId="0" applyNumberFormat="1" applyFont="1" applyBorder="1" applyAlignment="1">
      <alignment horizontal="center" vertical="center" wrapText="1"/>
    </xf>
    <xf numFmtId="179" fontId="94" fillId="0" borderId="13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right" vertical="center"/>
    </xf>
    <xf numFmtId="181" fontId="6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181" fontId="6" fillId="0" borderId="17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80" fontId="7" fillId="0" borderId="16" xfId="0" applyNumberFormat="1" applyFont="1" applyBorder="1" applyAlignment="1">
      <alignment horizontal="right" vertical="center"/>
    </xf>
    <xf numFmtId="181" fontId="7" fillId="0" borderId="17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4" xfId="0" applyNumberFormat="1" applyFont="1" applyBorder="1" applyAlignment="1">
      <alignment horizontal="right" vertical="center"/>
    </xf>
    <xf numFmtId="181" fontId="6" fillId="0" borderId="18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79" fontId="6" fillId="0" borderId="0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right" vertical="center"/>
    </xf>
    <xf numFmtId="0" fontId="95" fillId="0" borderId="0" xfId="18" applyFont="1" applyFill="1" applyBorder="1">
      <alignment/>
      <protection/>
    </xf>
    <xf numFmtId="0" fontId="9" fillId="0" borderId="0" xfId="18" applyFont="1" applyFill="1" applyBorder="1" applyAlignment="1">
      <alignment horizontal="center" vertical="center"/>
      <protection/>
    </xf>
    <xf numFmtId="0" fontId="9" fillId="0" borderId="0" xfId="18" applyFont="1" applyFill="1" applyBorder="1" applyAlignment="1">
      <alignment horizontal="center" vertical="center" shrinkToFit="1"/>
      <protection/>
    </xf>
    <xf numFmtId="0" fontId="10" fillId="0" borderId="0" xfId="18" applyFont="1" applyFill="1" applyBorder="1" applyAlignment="1">
      <alignment vertical="center" shrinkToFit="1"/>
      <protection/>
    </xf>
    <xf numFmtId="0" fontId="11" fillId="0" borderId="0" xfId="18" applyFont="1" applyFill="1" applyAlignment="1">
      <alignment horizontal="center" vertical="center"/>
      <protection/>
    </xf>
    <xf numFmtId="0" fontId="11" fillId="0" borderId="0" xfId="18" applyFont="1" applyFill="1" applyAlignment="1">
      <alignment vertical="center"/>
      <protection/>
    </xf>
    <xf numFmtId="0" fontId="12" fillId="0" borderId="0" xfId="18" applyFont="1" applyFill="1" applyAlignment="1">
      <alignment vertical="center"/>
      <protection/>
    </xf>
    <xf numFmtId="0" fontId="96" fillId="0" borderId="0" xfId="18" applyFont="1" applyFill="1" applyAlignment="1">
      <alignment vertical="center"/>
      <protection/>
    </xf>
    <xf numFmtId="0" fontId="97" fillId="0" borderId="19" xfId="18" applyFont="1" applyFill="1" applyBorder="1" applyAlignment="1">
      <alignment vertical="center"/>
      <protection/>
    </xf>
    <xf numFmtId="0" fontId="13" fillId="0" borderId="12" xfId="18" applyNumberFormat="1" applyFont="1" applyFill="1" applyBorder="1" applyAlignment="1">
      <alignment horizontal="center" vertical="center" wrapText="1"/>
      <protection/>
    </xf>
    <xf numFmtId="0" fontId="9" fillId="0" borderId="12" xfId="18" applyFont="1" applyFill="1" applyBorder="1" applyAlignment="1">
      <alignment horizontal="center" vertical="center"/>
      <protection/>
    </xf>
    <xf numFmtId="0" fontId="9" fillId="0" borderId="12" xfId="18" applyFont="1" applyFill="1" applyBorder="1" applyAlignment="1">
      <alignment horizontal="center" vertical="center" wrapText="1"/>
      <protection/>
    </xf>
    <xf numFmtId="0" fontId="13" fillId="0" borderId="12" xfId="18" applyFont="1" applyFill="1" applyBorder="1" applyAlignment="1">
      <alignment horizontal="center" vertical="center" wrapText="1"/>
      <protection/>
    </xf>
    <xf numFmtId="0" fontId="14" fillId="0" borderId="12" xfId="18" applyNumberFormat="1" applyFont="1" applyFill="1" applyBorder="1" applyAlignment="1">
      <alignment horizontal="center" vertical="center" wrapText="1"/>
      <protection/>
    </xf>
    <xf numFmtId="0" fontId="13" fillId="0" borderId="20" xfId="18" applyFont="1" applyFill="1" applyBorder="1" applyAlignment="1">
      <alignment horizontal="center" vertical="center" shrinkToFit="1"/>
      <protection/>
    </xf>
    <xf numFmtId="180" fontId="9" fillId="0" borderId="12" xfId="54" applyNumberFormat="1" applyFont="1" applyFill="1" applyBorder="1" applyAlignment="1">
      <alignment horizontal="right" vertical="center" shrinkToFit="1"/>
      <protection/>
    </xf>
    <xf numFmtId="0" fontId="9" fillId="0" borderId="12" xfId="18" applyNumberFormat="1" applyFont="1" applyFill="1" applyBorder="1" applyAlignment="1">
      <alignment horizontal="right" vertical="center" shrinkToFit="1"/>
      <protection/>
    </xf>
    <xf numFmtId="0" fontId="9" fillId="0" borderId="20" xfId="18" applyFont="1" applyFill="1" applyBorder="1" applyAlignment="1">
      <alignment horizontal="center" vertical="center" shrinkToFit="1"/>
      <protection/>
    </xf>
    <xf numFmtId="179" fontId="10" fillId="0" borderId="12" xfId="54" applyNumberFormat="1" applyFont="1" applyFill="1" applyBorder="1" applyAlignment="1">
      <alignment horizontal="right" vertical="center" shrinkToFit="1"/>
      <protection/>
    </xf>
    <xf numFmtId="182" fontId="10" fillId="0" borderId="12" xfId="54" applyNumberFormat="1" applyFont="1" applyFill="1" applyBorder="1" applyAlignment="1">
      <alignment horizontal="right" vertical="center" shrinkToFit="1"/>
      <protection/>
    </xf>
    <xf numFmtId="0" fontId="9" fillId="0" borderId="21" xfId="18" applyFont="1" applyFill="1" applyBorder="1" applyAlignment="1">
      <alignment horizontal="center" vertical="center" shrinkToFit="1"/>
      <protection/>
    </xf>
    <xf numFmtId="179" fontId="10" fillId="0" borderId="22" xfId="54" applyNumberFormat="1" applyFont="1" applyFill="1" applyBorder="1" applyAlignment="1">
      <alignment horizontal="right" vertical="center" shrinkToFit="1"/>
      <protection/>
    </xf>
    <xf numFmtId="182" fontId="10" fillId="0" borderId="22" xfId="54" applyNumberFormat="1" applyFont="1" applyFill="1" applyBorder="1" applyAlignment="1">
      <alignment horizontal="right" vertical="center" shrinkToFit="1"/>
      <protection/>
    </xf>
    <xf numFmtId="0" fontId="15" fillId="0" borderId="0" xfId="18" applyFont="1" applyFill="1" applyAlignment="1">
      <alignment horizontal="center" vertical="center"/>
      <protection/>
    </xf>
    <xf numFmtId="0" fontId="14" fillId="0" borderId="13" xfId="18" applyNumberFormat="1" applyFont="1" applyFill="1" applyBorder="1" applyAlignment="1">
      <alignment horizontal="center" vertical="center" wrapText="1"/>
      <protection/>
    </xf>
    <xf numFmtId="0" fontId="13" fillId="0" borderId="20" xfId="18" applyNumberFormat="1" applyFont="1" applyFill="1" applyBorder="1" applyAlignment="1">
      <alignment horizontal="center" vertical="center" wrapText="1"/>
      <protection/>
    </xf>
    <xf numFmtId="0" fontId="9" fillId="0" borderId="13" xfId="18" applyNumberFormat="1" applyFont="1" applyFill="1" applyBorder="1" applyAlignment="1">
      <alignment horizontal="right" vertical="center" shrinkToFit="1"/>
      <protection/>
    </xf>
    <xf numFmtId="180" fontId="9" fillId="0" borderId="20" xfId="54" applyNumberFormat="1" applyFont="1" applyFill="1" applyBorder="1" applyAlignment="1">
      <alignment horizontal="right" vertical="center" shrinkToFit="1"/>
      <protection/>
    </xf>
    <xf numFmtId="182" fontId="10" fillId="0" borderId="13" xfId="54" applyNumberFormat="1" applyFont="1" applyFill="1" applyBorder="1" applyAlignment="1">
      <alignment horizontal="right" vertical="center" shrinkToFit="1"/>
      <protection/>
    </xf>
    <xf numFmtId="179" fontId="10" fillId="0" borderId="20" xfId="54" applyNumberFormat="1" applyFont="1" applyFill="1" applyBorder="1" applyAlignment="1">
      <alignment horizontal="right" vertical="center" shrinkToFit="1"/>
      <protection/>
    </xf>
    <xf numFmtId="182" fontId="10" fillId="0" borderId="23" xfId="54" applyNumberFormat="1" applyFont="1" applyFill="1" applyBorder="1" applyAlignment="1">
      <alignment horizontal="right" vertical="center" shrinkToFit="1"/>
      <protection/>
    </xf>
    <xf numFmtId="179" fontId="10" fillId="0" borderId="21" xfId="54" applyNumberFormat="1" applyFont="1" applyFill="1" applyBorder="1" applyAlignment="1">
      <alignment horizontal="right" vertical="center" shrinkToFit="1"/>
      <protection/>
    </xf>
    <xf numFmtId="0" fontId="11" fillId="0" borderId="0" xfId="18" applyFont="1" applyFill="1" applyBorder="1" applyAlignment="1">
      <alignment vertical="center"/>
      <protection/>
    </xf>
    <xf numFmtId="178" fontId="13" fillId="0" borderId="12" xfId="53" applyNumberFormat="1" applyFont="1" applyFill="1" applyBorder="1" applyAlignment="1">
      <alignment horizontal="center" vertical="center" wrapText="1"/>
      <protection/>
    </xf>
    <xf numFmtId="184" fontId="9" fillId="0" borderId="12" xfId="18" applyNumberFormat="1" applyFont="1" applyFill="1" applyBorder="1" applyAlignment="1">
      <alignment horizontal="right" vertical="center" shrinkToFit="1"/>
      <protection/>
    </xf>
    <xf numFmtId="184" fontId="10" fillId="0" borderId="12" xfId="54" applyNumberFormat="1" applyFont="1" applyFill="1" applyBorder="1" applyAlignment="1">
      <alignment horizontal="right" vertical="center" shrinkToFit="1"/>
      <protection/>
    </xf>
    <xf numFmtId="184" fontId="10" fillId="0" borderId="22" xfId="54" applyNumberFormat="1" applyFont="1" applyFill="1" applyBorder="1" applyAlignment="1">
      <alignment horizontal="right" vertical="center" shrinkToFit="1"/>
      <protection/>
    </xf>
    <xf numFmtId="0" fontId="9" fillId="0" borderId="12" xfId="18" applyNumberFormat="1" applyFont="1" applyFill="1" applyBorder="1" applyAlignment="1">
      <alignment horizontal="center" vertical="center" wrapText="1"/>
      <protection/>
    </xf>
    <xf numFmtId="0" fontId="9" fillId="0" borderId="13" xfId="18" applyFont="1" applyFill="1" applyBorder="1" applyAlignment="1">
      <alignment horizontal="center" vertical="center" wrapText="1"/>
      <protection/>
    </xf>
    <xf numFmtId="180" fontId="10" fillId="0" borderId="12" xfId="54" applyNumberFormat="1" applyFont="1" applyFill="1" applyBorder="1" applyAlignment="1">
      <alignment horizontal="right" vertical="center" shrinkToFit="1"/>
      <protection/>
    </xf>
    <xf numFmtId="180" fontId="10" fillId="0" borderId="22" xfId="54" applyNumberFormat="1" applyFont="1" applyFill="1" applyBorder="1" applyAlignment="1">
      <alignment horizontal="right" vertical="center" shrinkToFit="1"/>
      <protection/>
    </xf>
    <xf numFmtId="0" fontId="18" fillId="0" borderId="0" xfId="18" applyFont="1" applyFill="1" applyBorder="1" applyAlignment="1">
      <alignment vertical="center"/>
      <protection/>
    </xf>
    <xf numFmtId="178" fontId="16" fillId="0" borderId="12" xfId="53" applyNumberFormat="1" applyFont="1" applyFill="1" applyBorder="1" applyAlignment="1">
      <alignment horizontal="center" vertical="center" wrapText="1"/>
      <protection/>
    </xf>
    <xf numFmtId="181" fontId="9" fillId="0" borderId="12" xfId="54" applyNumberFormat="1" applyFont="1" applyFill="1" applyBorder="1" applyAlignment="1">
      <alignment horizontal="right" vertical="center" shrinkToFit="1"/>
      <protection/>
    </xf>
    <xf numFmtId="183" fontId="9" fillId="0" borderId="12" xfId="54" applyNumberFormat="1" applyFont="1" applyFill="1" applyBorder="1" applyAlignment="1">
      <alignment horizontal="right" vertical="center" shrinkToFit="1"/>
      <protection/>
    </xf>
    <xf numFmtId="181" fontId="10" fillId="0" borderId="12" xfId="54" applyNumberFormat="1" applyFont="1" applyFill="1" applyBorder="1" applyAlignment="1">
      <alignment horizontal="right" vertical="center" shrinkToFit="1"/>
      <protection/>
    </xf>
    <xf numFmtId="183" fontId="10" fillId="0" borderId="12" xfId="54" applyNumberFormat="1" applyFont="1" applyFill="1" applyBorder="1" applyAlignment="1">
      <alignment horizontal="right" vertical="center" shrinkToFit="1"/>
      <protection/>
    </xf>
    <xf numFmtId="181" fontId="10" fillId="0" borderId="22" xfId="54" applyNumberFormat="1" applyFont="1" applyFill="1" applyBorder="1" applyAlignment="1">
      <alignment horizontal="right" vertical="center" shrinkToFit="1"/>
      <protection/>
    </xf>
    <xf numFmtId="183" fontId="10" fillId="0" borderId="22" xfId="54" applyNumberFormat="1" applyFont="1" applyFill="1" applyBorder="1" applyAlignment="1">
      <alignment horizontal="right" vertical="center" shrinkToFit="1"/>
      <protection/>
    </xf>
    <xf numFmtId="178" fontId="98" fillId="0" borderId="12" xfId="55" applyNumberFormat="1" applyFont="1" applyFill="1" applyBorder="1" applyAlignment="1">
      <alignment horizontal="center" vertical="center" wrapText="1"/>
      <protection/>
    </xf>
    <xf numFmtId="0" fontId="98" fillId="0" borderId="12" xfId="18" applyNumberFormat="1" applyFont="1" applyFill="1" applyBorder="1" applyAlignment="1">
      <alignment horizontal="center" vertical="center" wrapText="1"/>
      <protection/>
    </xf>
    <xf numFmtId="0" fontId="98" fillId="0" borderId="12" xfId="18" applyFont="1" applyFill="1" applyBorder="1" applyAlignment="1">
      <alignment horizontal="center" vertical="center" wrapText="1"/>
      <protection/>
    </xf>
    <xf numFmtId="0" fontId="98" fillId="0" borderId="13" xfId="18" applyNumberFormat="1" applyFont="1" applyFill="1" applyBorder="1" applyAlignment="1">
      <alignment horizontal="center" vertical="center" wrapText="1"/>
      <protection/>
    </xf>
    <xf numFmtId="178" fontId="98" fillId="0" borderId="20" xfId="55" applyNumberFormat="1" applyFont="1" applyFill="1" applyBorder="1" applyAlignment="1">
      <alignment horizontal="center" vertical="center" wrapText="1"/>
      <protection/>
    </xf>
    <xf numFmtId="183" fontId="9" fillId="0" borderId="20" xfId="54" applyNumberFormat="1" applyFont="1" applyFill="1" applyBorder="1" applyAlignment="1">
      <alignment horizontal="right" vertical="center" shrinkToFit="1"/>
      <protection/>
    </xf>
    <xf numFmtId="183" fontId="10" fillId="0" borderId="20" xfId="54" applyNumberFormat="1" applyFont="1" applyFill="1" applyBorder="1" applyAlignment="1">
      <alignment horizontal="right" vertical="center" shrinkToFit="1"/>
      <protection/>
    </xf>
    <xf numFmtId="183" fontId="10" fillId="0" borderId="21" xfId="54" applyNumberFormat="1" applyFont="1" applyFill="1" applyBorder="1" applyAlignment="1">
      <alignment horizontal="right" vertical="center" shrinkToFit="1"/>
      <protection/>
    </xf>
    <xf numFmtId="0" fontId="16" fillId="0" borderId="12" xfId="55" applyFont="1" applyFill="1" applyBorder="1" applyAlignment="1">
      <alignment horizontal="center" vertical="center" wrapText="1"/>
      <protection/>
    </xf>
    <xf numFmtId="0" fontId="99" fillId="0" borderId="0" xfId="18" applyFont="1" applyFill="1" applyBorder="1" applyAlignment="1">
      <alignment vertical="center"/>
      <protection/>
    </xf>
    <xf numFmtId="0" fontId="9" fillId="0" borderId="13" xfId="18" applyNumberFormat="1" applyFont="1" applyFill="1" applyBorder="1" applyAlignment="1">
      <alignment horizontal="center" vertical="center" wrapText="1"/>
      <protection/>
    </xf>
    <xf numFmtId="0" fontId="19" fillId="0" borderId="0" xfId="47" applyFont="1">
      <alignment/>
      <protection/>
    </xf>
    <xf numFmtId="0" fontId="7" fillId="0" borderId="0" xfId="47" applyFont="1">
      <alignment/>
      <protection/>
    </xf>
    <xf numFmtId="0" fontId="6" fillId="0" borderId="0" xfId="47" applyFont="1">
      <alignment/>
      <protection/>
    </xf>
    <xf numFmtId="0" fontId="20" fillId="0" borderId="0" xfId="47" applyFont="1" applyBorder="1">
      <alignment/>
      <protection/>
    </xf>
    <xf numFmtId="0" fontId="20" fillId="0" borderId="0" xfId="47" applyFont="1">
      <alignment/>
      <protection/>
    </xf>
    <xf numFmtId="179" fontId="20" fillId="0" borderId="0" xfId="47" applyNumberFormat="1" applyFont="1">
      <alignment/>
      <protection/>
    </xf>
    <xf numFmtId="0" fontId="22" fillId="0" borderId="12" xfId="47" applyFont="1" applyBorder="1" applyAlignment="1">
      <alignment horizontal="center" vertical="center" wrapText="1"/>
      <protection/>
    </xf>
    <xf numFmtId="0" fontId="23" fillId="0" borderId="12" xfId="47" applyFont="1" applyBorder="1" applyAlignment="1">
      <alignment horizontal="center" vertical="center" wrapText="1"/>
      <protection/>
    </xf>
    <xf numFmtId="0" fontId="22" fillId="0" borderId="13" xfId="47" applyFont="1" applyBorder="1" applyAlignment="1">
      <alignment horizontal="center" vertical="center" wrapText="1"/>
      <protection/>
    </xf>
    <xf numFmtId="0" fontId="100" fillId="0" borderId="20" xfId="47" applyFont="1" applyFill="1" applyBorder="1" applyAlignment="1">
      <alignment horizontal="justify" vertical="center" wrapText="1"/>
      <protection/>
    </xf>
    <xf numFmtId="0" fontId="24" fillId="0" borderId="12" xfId="47" applyFont="1" applyFill="1" applyBorder="1" applyAlignment="1">
      <alignment horizontal="center" vertical="center" wrapText="1"/>
      <protection/>
    </xf>
    <xf numFmtId="185" fontId="24" fillId="0" borderId="24" xfId="47" applyNumberFormat="1" applyFont="1" applyBorder="1" applyAlignment="1">
      <alignment horizontal="right" vertical="center"/>
      <protection/>
    </xf>
    <xf numFmtId="179" fontId="24" fillId="0" borderId="24" xfId="47" applyNumberFormat="1" applyFont="1" applyBorder="1" applyAlignment="1">
      <alignment horizontal="right" vertical="center"/>
      <protection/>
    </xf>
    <xf numFmtId="179" fontId="24" fillId="0" borderId="15" xfId="47" applyNumberFormat="1" applyFont="1" applyBorder="1" applyAlignment="1">
      <alignment horizontal="right" vertical="center"/>
      <protection/>
    </xf>
    <xf numFmtId="184" fontId="19" fillId="0" borderId="0" xfId="47" applyNumberFormat="1" applyFont="1">
      <alignment/>
      <protection/>
    </xf>
    <xf numFmtId="0" fontId="7" fillId="0" borderId="20" xfId="47" applyFont="1" applyBorder="1" applyAlignment="1">
      <alignment horizontal="justify" vertical="center"/>
      <protection/>
    </xf>
    <xf numFmtId="179" fontId="24" fillId="0" borderId="24" xfId="47" applyNumberFormat="1" applyFont="1" applyFill="1" applyBorder="1" applyAlignment="1">
      <alignment horizontal="right" vertical="center"/>
      <protection/>
    </xf>
    <xf numFmtId="179" fontId="24" fillId="0" borderId="15" xfId="47" applyNumberFormat="1" applyFont="1" applyFill="1" applyBorder="1" applyAlignment="1">
      <alignment horizontal="right" vertical="center"/>
      <protection/>
    </xf>
    <xf numFmtId="186" fontId="20" fillId="0" borderId="0" xfId="47" applyNumberFormat="1" applyFont="1">
      <alignment/>
      <protection/>
    </xf>
    <xf numFmtId="0" fontId="100" fillId="0" borderId="20" xfId="47" applyFont="1" applyBorder="1" applyAlignment="1">
      <alignment horizontal="justify" vertical="center" wrapText="1"/>
      <protection/>
    </xf>
    <xf numFmtId="0" fontId="94" fillId="0" borderId="20" xfId="47" applyFont="1" applyBorder="1" applyAlignment="1">
      <alignment horizontal="justify" vertical="center"/>
      <protection/>
    </xf>
    <xf numFmtId="0" fontId="100" fillId="0" borderId="11" xfId="47" applyFont="1" applyFill="1" applyBorder="1" applyAlignment="1">
      <alignment horizontal="left" vertical="center" wrapText="1"/>
      <protection/>
    </xf>
    <xf numFmtId="0" fontId="24" fillId="0" borderId="24" xfId="47" applyFont="1" applyFill="1" applyBorder="1" applyAlignment="1">
      <alignment horizontal="center" vertical="center" wrapText="1"/>
      <protection/>
    </xf>
    <xf numFmtId="187" fontId="6" fillId="0" borderId="0" xfId="47" applyNumberFormat="1" applyFont="1">
      <alignment/>
      <protection/>
    </xf>
    <xf numFmtId="0" fontId="100" fillId="0" borderId="11" xfId="47" applyFont="1" applyFill="1" applyBorder="1" applyAlignment="1">
      <alignment vertical="center" wrapText="1"/>
      <protection/>
    </xf>
    <xf numFmtId="0" fontId="24" fillId="0" borderId="12" xfId="47" applyFont="1" applyBorder="1" applyAlignment="1">
      <alignment horizontal="center" vertical="center" wrapText="1"/>
      <protection/>
    </xf>
    <xf numFmtId="180" fontId="24" fillId="0" borderId="24" xfId="47" applyNumberFormat="1" applyFont="1" applyBorder="1" applyAlignment="1">
      <alignment horizontal="right" vertical="center"/>
      <protection/>
    </xf>
    <xf numFmtId="180" fontId="24" fillId="0" borderId="15" xfId="47" applyNumberFormat="1" applyFont="1" applyBorder="1" applyAlignment="1">
      <alignment horizontal="right" vertical="center"/>
      <protection/>
    </xf>
    <xf numFmtId="178" fontId="25" fillId="0" borderId="0" xfId="47" applyNumberFormat="1" applyFont="1" applyBorder="1" applyAlignment="1">
      <alignment horizontal="center" vertical="center"/>
      <protection/>
    </xf>
    <xf numFmtId="179" fontId="26" fillId="0" borderId="0" xfId="47" applyNumberFormat="1" applyFont="1" applyBorder="1" applyAlignment="1">
      <alignment horizontal="center" vertical="center"/>
      <protection/>
    </xf>
    <xf numFmtId="0" fontId="100" fillId="0" borderId="11" xfId="47" applyFont="1" applyBorder="1" applyAlignment="1">
      <alignment horizontal="justify" vertical="center" wrapText="1"/>
      <protection/>
    </xf>
    <xf numFmtId="0" fontId="24" fillId="0" borderId="24" xfId="47" applyFont="1" applyBorder="1" applyAlignment="1">
      <alignment horizontal="center" vertical="center" wrapText="1"/>
      <protection/>
    </xf>
    <xf numFmtId="184" fontId="24" fillId="0" borderId="24" xfId="47" applyNumberFormat="1" applyFont="1" applyBorder="1" applyAlignment="1">
      <alignment horizontal="right" vertical="center" wrapText="1"/>
      <protection/>
    </xf>
    <xf numFmtId="184" fontId="24" fillId="0" borderId="15" xfId="47" applyNumberFormat="1" applyFont="1" applyBorder="1" applyAlignment="1">
      <alignment horizontal="right" vertical="center" wrapText="1"/>
      <protection/>
    </xf>
    <xf numFmtId="0" fontId="100" fillId="0" borderId="14" xfId="47" applyFont="1" applyBorder="1" applyAlignment="1">
      <alignment horizontal="justify" vertical="center" wrapText="1"/>
      <protection/>
    </xf>
    <xf numFmtId="0" fontId="24" fillId="0" borderId="25" xfId="47" applyFont="1" applyBorder="1" applyAlignment="1">
      <alignment horizontal="center" vertical="center" wrapText="1"/>
      <protection/>
    </xf>
    <xf numFmtId="182" fontId="24" fillId="0" borderId="24" xfId="47" applyNumberFormat="1" applyFont="1" applyBorder="1" applyAlignment="1">
      <alignment horizontal="right" vertical="center"/>
      <protection/>
    </xf>
    <xf numFmtId="0" fontId="100" fillId="0" borderId="21" xfId="47" applyFont="1" applyBorder="1" applyAlignment="1">
      <alignment horizontal="justify" vertical="center" wrapText="1"/>
      <protection/>
    </xf>
    <xf numFmtId="0" fontId="24" fillId="0" borderId="22" xfId="47" applyFont="1" applyBorder="1" applyAlignment="1">
      <alignment horizontal="center" vertical="center" wrapText="1"/>
      <protection/>
    </xf>
    <xf numFmtId="179" fontId="24" fillId="0" borderId="22" xfId="47" applyNumberFormat="1" applyFont="1" applyBorder="1" applyAlignment="1">
      <alignment horizontal="right" vertical="center"/>
      <protection/>
    </xf>
    <xf numFmtId="179" fontId="24" fillId="0" borderId="23" xfId="47" applyNumberFormat="1" applyFont="1" applyBorder="1" applyAlignment="1">
      <alignment horizontal="right" vertical="center"/>
      <protection/>
    </xf>
    <xf numFmtId="178" fontId="25" fillId="0" borderId="16" xfId="47" applyNumberFormat="1" applyFont="1" applyBorder="1" applyAlignment="1">
      <alignment horizontal="center" vertical="center"/>
      <protection/>
    </xf>
    <xf numFmtId="179" fontId="26" fillId="0" borderId="17" xfId="47" applyNumberFormat="1" applyFont="1" applyBorder="1" applyAlignment="1">
      <alignment horizontal="center" vertical="center"/>
      <protection/>
    </xf>
    <xf numFmtId="0" fontId="15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0" fillId="0" borderId="0" xfId="50" applyFont="1">
      <alignment/>
      <protection/>
    </xf>
    <xf numFmtId="0" fontId="28" fillId="0" borderId="0" xfId="50" applyFont="1" applyBorder="1" applyAlignment="1">
      <alignment horizontal="center" vertical="center"/>
      <protection/>
    </xf>
    <xf numFmtId="0" fontId="29" fillId="0" borderId="20" xfId="50" applyFont="1" applyBorder="1" applyAlignment="1">
      <alignment horizontal="center" vertical="center"/>
      <protection/>
    </xf>
    <xf numFmtId="0" fontId="29" fillId="0" borderId="12" xfId="50" applyFont="1" applyBorder="1" applyAlignment="1">
      <alignment horizontal="center" vertical="center"/>
      <protection/>
    </xf>
    <xf numFmtId="184" fontId="29" fillId="0" borderId="12" xfId="50" applyNumberFormat="1" applyFont="1" applyBorder="1" applyAlignment="1">
      <alignment horizontal="center" vertical="center" wrapText="1"/>
      <protection/>
    </xf>
    <xf numFmtId="0" fontId="29" fillId="0" borderId="13" xfId="50" applyFont="1" applyBorder="1" applyAlignment="1">
      <alignment horizontal="center" vertical="center" wrapText="1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12" xfId="50" applyFont="1" applyBorder="1" applyAlignment="1">
      <alignment horizontal="center" vertical="center"/>
      <protection/>
    </xf>
    <xf numFmtId="184" fontId="24" fillId="0" borderId="13" xfId="50" applyNumberFormat="1" applyFont="1" applyBorder="1" applyAlignment="1">
      <alignment horizontal="right" vertical="center"/>
      <protection/>
    </xf>
    <xf numFmtId="0" fontId="3" fillId="0" borderId="20" xfId="50" applyFont="1" applyBorder="1" applyAlignment="1">
      <alignment vertical="center"/>
      <protection/>
    </xf>
    <xf numFmtId="0" fontId="3" fillId="0" borderId="20" xfId="50" applyFont="1" applyFill="1" applyBorder="1" applyAlignment="1">
      <alignment vertical="center"/>
      <protection/>
    </xf>
    <xf numFmtId="184" fontId="24" fillId="0" borderId="13" xfId="50" applyNumberFormat="1" applyFont="1" applyFill="1" applyBorder="1" applyAlignment="1">
      <alignment horizontal="right" vertical="center"/>
      <protection/>
    </xf>
    <xf numFmtId="0" fontId="0" fillId="0" borderId="0" xfId="50" applyFont="1" applyFill="1" applyBorder="1" applyAlignment="1">
      <alignment vertical="center"/>
      <protection/>
    </xf>
    <xf numFmtId="0" fontId="30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0" fillId="0" borderId="0" xfId="0" applyFont="1" applyAlignment="1">
      <alignment horizont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179" fontId="32" fillId="0" borderId="0" xfId="0" applyNumberFormat="1" applyFont="1" applyBorder="1" applyAlignment="1">
      <alignment horizontal="center" vertical="center" wrapText="1"/>
    </xf>
    <xf numFmtId="179" fontId="32" fillId="0" borderId="10" xfId="0" applyNumberFormat="1" applyFont="1" applyBorder="1" applyAlignment="1">
      <alignment horizontal="center" vertical="center" wrapText="1"/>
    </xf>
    <xf numFmtId="57" fontId="32" fillId="0" borderId="0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179" fontId="94" fillId="0" borderId="12" xfId="0" applyNumberFormat="1" applyFont="1" applyFill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94" fillId="0" borderId="20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center" vertical="center" wrapText="1"/>
    </xf>
    <xf numFmtId="182" fontId="6" fillId="0" borderId="12" xfId="16" applyNumberFormat="1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left" vertical="center" wrapText="1"/>
    </xf>
    <xf numFmtId="178" fontId="30" fillId="0" borderId="0" xfId="0" applyNumberFormat="1" applyFont="1" applyBorder="1" applyAlignment="1">
      <alignment wrapText="1"/>
    </xf>
    <xf numFmtId="179" fontId="30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102" fillId="0" borderId="12" xfId="55" applyFont="1" applyFill="1" applyBorder="1" applyAlignment="1">
      <alignment horizontal="center" vertical="center" wrapText="1"/>
      <protection/>
    </xf>
    <xf numFmtId="0" fontId="103" fillId="0" borderId="12" xfId="18" applyFont="1" applyFill="1" applyBorder="1" applyAlignment="1">
      <alignment horizontal="center" vertical="center" wrapText="1"/>
      <protection/>
    </xf>
    <xf numFmtId="178" fontId="7" fillId="0" borderId="12" xfId="0" applyNumberFormat="1" applyFont="1" applyBorder="1" applyAlignment="1">
      <alignment horizontal="center" vertical="center" wrapText="1"/>
    </xf>
    <xf numFmtId="182" fontId="22" fillId="0" borderId="12" xfId="0" applyNumberFormat="1" applyFont="1" applyBorder="1" applyAlignment="1">
      <alignment horizontal="center" vertical="center" wrapText="1"/>
    </xf>
    <xf numFmtId="179" fontId="22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82" fontId="6" fillId="0" borderId="12" xfId="0" applyNumberFormat="1" applyFont="1" applyBorder="1" applyAlignment="1">
      <alignment horizontal="center" vertical="center" wrapText="1"/>
    </xf>
    <xf numFmtId="0" fontId="103" fillId="0" borderId="12" xfId="55" applyFont="1" applyFill="1" applyBorder="1" applyAlignment="1">
      <alignment horizontal="center" vertical="center" wrapText="1"/>
      <protection/>
    </xf>
    <xf numFmtId="179" fontId="6" fillId="0" borderId="13" xfId="0" applyNumberFormat="1" applyFont="1" applyBorder="1" applyAlignment="1">
      <alignment horizontal="center" vertical="center" wrapText="1"/>
    </xf>
    <xf numFmtId="182" fontId="6" fillId="0" borderId="13" xfId="0" applyNumberFormat="1" applyFont="1" applyBorder="1" applyAlignment="1">
      <alignment horizontal="center" vertical="center" wrapText="1"/>
    </xf>
    <xf numFmtId="182" fontId="24" fillId="0" borderId="12" xfId="18" applyNumberFormat="1" applyFont="1" applyFill="1" applyBorder="1" applyAlignment="1">
      <alignment horizontal="center" vertical="center"/>
      <protection/>
    </xf>
    <xf numFmtId="182" fontId="24" fillId="0" borderId="13" xfId="1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101" fillId="0" borderId="0" xfId="0" applyFont="1" applyAlignment="1">
      <alignment horizontal="left" vertical="center"/>
    </xf>
    <xf numFmtId="0" fontId="101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178" fontId="24" fillId="0" borderId="12" xfId="0" applyNumberFormat="1" applyFont="1" applyBorder="1" applyAlignment="1">
      <alignment horizontal="center" vertical="center"/>
    </xf>
    <xf numFmtId="179" fontId="24" fillId="0" borderId="12" xfId="0" applyNumberFormat="1" applyFont="1" applyBorder="1" applyAlignment="1">
      <alignment horizontal="center" vertical="center"/>
    </xf>
    <xf numFmtId="182" fontId="24" fillId="0" borderId="12" xfId="0" applyNumberFormat="1" applyFont="1" applyBorder="1" applyAlignment="1">
      <alignment horizontal="center" vertical="center"/>
    </xf>
    <xf numFmtId="179" fontId="24" fillId="0" borderId="13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/>
    </xf>
    <xf numFmtId="0" fontId="34" fillId="0" borderId="0" xfId="0" applyFont="1" applyAlignment="1">
      <alignment wrapText="1"/>
    </xf>
    <xf numFmtId="0" fontId="15" fillId="0" borderId="0" xfId="0" applyFont="1" applyAlignment="1">
      <alignment/>
    </xf>
    <xf numFmtId="0" fontId="35" fillId="0" borderId="0" xfId="0" applyFont="1" applyAlignment="1">
      <alignment horizontal="center"/>
    </xf>
    <xf numFmtId="0" fontId="94" fillId="34" borderId="20" xfId="0" applyFont="1" applyFill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182" fontId="94" fillId="0" borderId="12" xfId="0" applyNumberFormat="1" applyFont="1" applyBorder="1" applyAlignment="1">
      <alignment horizontal="center" vertical="center" wrapText="1"/>
    </xf>
    <xf numFmtId="182" fontId="94" fillId="0" borderId="13" xfId="0" applyNumberFormat="1" applyFont="1" applyBorder="1" applyAlignment="1">
      <alignment horizontal="center" vertical="center" wrapText="1"/>
    </xf>
    <xf numFmtId="179" fontId="34" fillId="0" borderId="0" xfId="0" applyNumberFormat="1" applyFont="1" applyBorder="1" applyAlignment="1">
      <alignment wrapText="1"/>
    </xf>
    <xf numFmtId="0" fontId="94" fillId="34" borderId="16" xfId="0" applyFont="1" applyFill="1" applyBorder="1" applyAlignment="1">
      <alignment horizontal="left" vertic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27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01" fillId="34" borderId="16" xfId="0" applyFont="1" applyFill="1" applyBorder="1" applyAlignment="1">
      <alignment horizontal="left" vertical="center"/>
    </xf>
    <xf numFmtId="179" fontId="6" fillId="0" borderId="17" xfId="0" applyNumberFormat="1" applyFont="1" applyBorder="1" applyAlignment="1">
      <alignment horizontal="right" vertical="center"/>
    </xf>
    <xf numFmtId="0" fontId="94" fillId="34" borderId="14" xfId="0" applyFont="1" applyFill="1" applyBorder="1" applyAlignment="1">
      <alignment horizontal="left" vertical="center"/>
    </xf>
    <xf numFmtId="179" fontId="6" fillId="0" borderId="18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horizontal="right" vertical="center"/>
    </xf>
    <xf numFmtId="0" fontId="104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36" fillId="0" borderId="0" xfId="0" applyFont="1" applyAlignment="1">
      <alignment/>
    </xf>
    <xf numFmtId="180" fontId="36" fillId="0" borderId="0" xfId="0" applyNumberFormat="1" applyFont="1" applyAlignment="1">
      <alignment/>
    </xf>
    <xf numFmtId="0" fontId="101" fillId="0" borderId="0" xfId="0" applyFont="1" applyAlignment="1">
      <alignment/>
    </xf>
    <xf numFmtId="0" fontId="105" fillId="0" borderId="0" xfId="0" applyFont="1" applyFill="1" applyBorder="1" applyAlignment="1">
      <alignment horizontal="right" vertical="center"/>
    </xf>
    <xf numFmtId="0" fontId="94" fillId="34" borderId="20" xfId="0" applyFont="1" applyFill="1" applyBorder="1" applyAlignment="1">
      <alignment horizontal="center" vertical="center"/>
    </xf>
    <xf numFmtId="180" fontId="94" fillId="34" borderId="13" xfId="0" applyNumberFormat="1" applyFont="1" applyFill="1" applyBorder="1" applyAlignment="1">
      <alignment horizontal="center" vertical="center" wrapText="1"/>
    </xf>
    <xf numFmtId="0" fontId="94" fillId="34" borderId="16" xfId="0" applyFont="1" applyFill="1" applyBorder="1" applyAlignment="1">
      <alignment vertical="center"/>
    </xf>
    <xf numFmtId="2" fontId="7" fillId="34" borderId="15" xfId="0" applyNumberFormat="1" applyFont="1" applyFill="1" applyBorder="1" applyAlignment="1">
      <alignment horizontal="right" vertical="center"/>
    </xf>
    <xf numFmtId="2" fontId="7" fillId="34" borderId="27" xfId="0" applyNumberFormat="1" applyFont="1" applyFill="1" applyBorder="1" applyAlignment="1">
      <alignment horizontal="right" vertical="center"/>
    </xf>
    <xf numFmtId="179" fontId="7" fillId="34" borderId="27" xfId="0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/>
    </xf>
    <xf numFmtId="0" fontId="101" fillId="34" borderId="16" xfId="0" applyFont="1" applyFill="1" applyBorder="1" applyAlignment="1">
      <alignment vertical="center"/>
    </xf>
    <xf numFmtId="2" fontId="6" fillId="34" borderId="17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9" fontId="6" fillId="34" borderId="0" xfId="0" applyNumberFormat="1" applyFont="1" applyFill="1" applyBorder="1" applyAlignment="1">
      <alignment horizontal="right" vertical="center"/>
    </xf>
    <xf numFmtId="0" fontId="101" fillId="0" borderId="16" xfId="0" applyFont="1" applyFill="1" applyBorder="1" applyAlignment="1">
      <alignment vertical="center"/>
    </xf>
    <xf numFmtId="0" fontId="94" fillId="34" borderId="14" xfId="0" applyFont="1" applyFill="1" applyBorder="1" applyAlignment="1">
      <alignment vertical="center"/>
    </xf>
    <xf numFmtId="2" fontId="6" fillId="34" borderId="18" xfId="0" applyNumberFormat="1" applyFont="1" applyFill="1" applyBorder="1" applyAlignment="1">
      <alignment horizontal="right" vertical="center"/>
    </xf>
    <xf numFmtId="2" fontId="6" fillId="34" borderId="10" xfId="0" applyNumberFormat="1" applyFont="1" applyFill="1" applyBorder="1" applyAlignment="1">
      <alignment horizontal="right" vertical="center"/>
    </xf>
    <xf numFmtId="179" fontId="6" fillId="34" borderId="10" xfId="0" applyNumberFormat="1" applyFont="1" applyFill="1" applyBorder="1" applyAlignment="1">
      <alignment horizontal="right" vertical="center"/>
    </xf>
    <xf numFmtId="183" fontId="94" fillId="34" borderId="12" xfId="0" applyNumberFormat="1" applyFont="1" applyFill="1" applyBorder="1" applyAlignment="1">
      <alignment horizontal="center" vertical="center"/>
    </xf>
    <xf numFmtId="183" fontId="94" fillId="34" borderId="20" xfId="0" applyNumberFormat="1" applyFont="1" applyFill="1" applyBorder="1" applyAlignment="1">
      <alignment horizontal="center" vertical="center"/>
    </xf>
    <xf numFmtId="180" fontId="94" fillId="34" borderId="13" xfId="0" applyNumberFormat="1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vertical="center"/>
    </xf>
    <xf numFmtId="2" fontId="7" fillId="34" borderId="17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179" fontId="7" fillId="34" borderId="0" xfId="0" applyNumberFormat="1" applyFont="1" applyFill="1" applyBorder="1" applyAlignment="1">
      <alignment horizontal="right" vertical="center"/>
    </xf>
    <xf numFmtId="0" fontId="101" fillId="34" borderId="14" xfId="0" applyFont="1" applyFill="1" applyBorder="1" applyAlignment="1">
      <alignment vertical="center"/>
    </xf>
    <xf numFmtId="180" fontId="101" fillId="0" borderId="0" xfId="0" applyNumberFormat="1" applyFont="1" applyAlignment="1">
      <alignment/>
    </xf>
    <xf numFmtId="0" fontId="35" fillId="0" borderId="0" xfId="0" applyFont="1" applyAlignment="1">
      <alignment/>
    </xf>
    <xf numFmtId="180" fontId="35" fillId="0" borderId="0" xfId="0" applyNumberFormat="1" applyFont="1" applyAlignment="1">
      <alignment horizontal="center"/>
    </xf>
    <xf numFmtId="0" fontId="94" fillId="34" borderId="0" xfId="0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horizontal="right" vertical="center"/>
    </xf>
    <xf numFmtId="180" fontId="7" fillId="0" borderId="27" xfId="0" applyNumberFormat="1" applyFont="1" applyFill="1" applyBorder="1" applyAlignment="1">
      <alignment horizontal="right" vertical="center"/>
    </xf>
    <xf numFmtId="0" fontId="101" fillId="34" borderId="0" xfId="0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/>
    </xf>
    <xf numFmtId="0" fontId="101" fillId="34" borderId="10" xfId="0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104" fillId="0" borderId="0" xfId="0" applyFont="1" applyAlignment="1">
      <alignment/>
    </xf>
    <xf numFmtId="0" fontId="30" fillId="0" borderId="0" xfId="0" applyFont="1" applyBorder="1" applyAlignment="1">
      <alignment horizontal="center" vertical="top" wrapText="1"/>
    </xf>
    <xf numFmtId="0" fontId="101" fillId="0" borderId="0" xfId="0" applyFont="1" applyBorder="1" applyAlignment="1">
      <alignment horizontal="center" vertical="top" wrapText="1"/>
    </xf>
    <xf numFmtId="0" fontId="94" fillId="33" borderId="28" xfId="0" applyFont="1" applyFill="1" applyBorder="1" applyAlignment="1">
      <alignment horizontal="center" vertical="center" wrapText="1"/>
    </xf>
    <xf numFmtId="0" fontId="94" fillId="0" borderId="12" xfId="48" applyFont="1" applyFill="1" applyBorder="1" applyAlignment="1" applyProtection="1">
      <alignment horizontal="center" vertical="center"/>
      <protection locked="0"/>
    </xf>
    <xf numFmtId="0" fontId="94" fillId="0" borderId="13" xfId="48" applyFont="1" applyFill="1" applyBorder="1" applyAlignment="1" applyProtection="1">
      <alignment horizontal="center" vertical="center"/>
      <protection locked="0"/>
    </xf>
    <xf numFmtId="0" fontId="101" fillId="33" borderId="29" xfId="0" applyFont="1" applyFill="1" applyBorder="1" applyAlignment="1">
      <alignment horizontal="left" vertical="center" wrapText="1"/>
    </xf>
    <xf numFmtId="2" fontId="6" fillId="33" borderId="30" xfId="0" applyNumberFormat="1" applyFont="1" applyFill="1" applyBorder="1" applyAlignment="1">
      <alignment horizontal="right" vertical="center" wrapText="1"/>
    </xf>
    <xf numFmtId="184" fontId="6" fillId="33" borderId="27" xfId="0" applyNumberFormat="1" applyFont="1" applyFill="1" applyBorder="1" applyAlignment="1">
      <alignment horizontal="right" vertical="center" wrapText="1"/>
    </xf>
    <xf numFmtId="184" fontId="6" fillId="33" borderId="0" xfId="0" applyNumberFormat="1" applyFont="1" applyFill="1" applyBorder="1" applyAlignment="1">
      <alignment horizontal="right" vertical="center" wrapText="1"/>
    </xf>
    <xf numFmtId="0" fontId="101" fillId="33" borderId="31" xfId="0" applyFont="1" applyFill="1" applyBorder="1" applyAlignment="1">
      <alignment horizontal="left" vertical="center" wrapText="1"/>
    </xf>
    <xf numFmtId="2" fontId="6" fillId="33" borderId="32" xfId="0" applyNumberFormat="1" applyFont="1" applyFill="1" applyBorder="1" applyAlignment="1">
      <alignment horizontal="right" vertical="center" wrapText="1"/>
    </xf>
    <xf numFmtId="184" fontId="6" fillId="33" borderId="33" xfId="0" applyNumberFormat="1" applyFont="1" applyFill="1" applyBorder="1" applyAlignment="1">
      <alignment horizontal="right" vertical="center" wrapText="1"/>
    </xf>
    <xf numFmtId="0" fontId="20" fillId="0" borderId="0" xfId="48" applyFont="1" applyBorder="1" applyAlignment="1" applyProtection="1">
      <alignment horizontal="center" vertical="center"/>
      <protection locked="0"/>
    </xf>
    <xf numFmtId="0" fontId="105" fillId="0" borderId="0" xfId="48" applyFont="1" applyFill="1" applyBorder="1" applyProtection="1">
      <alignment/>
      <protection locked="0"/>
    </xf>
    <xf numFmtId="0" fontId="94" fillId="0" borderId="20" xfId="48" applyFont="1" applyBorder="1" applyAlignment="1" applyProtection="1">
      <alignment horizontal="center" vertical="center"/>
      <protection locked="0"/>
    </xf>
    <xf numFmtId="182" fontId="94" fillId="0" borderId="11" xfId="48" applyNumberFormat="1" applyFont="1" applyBorder="1" applyAlignment="1" applyProtection="1">
      <alignment horizontal="left" vertical="center" wrapText="1"/>
      <protection locked="0"/>
    </xf>
    <xf numFmtId="182" fontId="94" fillId="0" borderId="27" xfId="48" applyNumberFormat="1" applyFont="1" applyBorder="1" applyAlignment="1" applyProtection="1">
      <alignment horizontal="center" vertical="center" wrapText="1"/>
      <protection locked="0"/>
    </xf>
    <xf numFmtId="178" fontId="7" fillId="0" borderId="15" xfId="48" applyNumberFormat="1" applyFont="1" applyFill="1" applyBorder="1" applyAlignment="1" applyProtection="1">
      <alignment horizontal="right" vertical="center"/>
      <protection/>
    </xf>
    <xf numFmtId="179" fontId="7" fillId="0" borderId="27" xfId="48" applyNumberFormat="1" applyFont="1" applyFill="1" applyBorder="1" applyAlignment="1" applyProtection="1">
      <alignment horizontal="right" vertical="center"/>
      <protection/>
    </xf>
    <xf numFmtId="182" fontId="101" fillId="0" borderId="16" xfId="48" applyNumberFormat="1" applyFont="1" applyBorder="1" applyAlignment="1" applyProtection="1">
      <alignment vertical="center" wrapText="1"/>
      <protection locked="0"/>
    </xf>
    <xf numFmtId="182" fontId="101" fillId="0" borderId="0" xfId="48" applyNumberFormat="1" applyFont="1" applyBorder="1" applyAlignment="1" applyProtection="1">
      <alignment horizontal="center" vertical="center" wrapText="1"/>
      <protection locked="0"/>
    </xf>
    <xf numFmtId="178" fontId="6" fillId="0" borderId="17" xfId="48" applyNumberFormat="1" applyFont="1" applyFill="1" applyBorder="1" applyAlignment="1" applyProtection="1">
      <alignment horizontal="right" vertical="center"/>
      <protection/>
    </xf>
    <xf numFmtId="179" fontId="6" fillId="0" borderId="0" xfId="48" applyNumberFormat="1" applyFont="1" applyFill="1" applyBorder="1" applyAlignment="1" applyProtection="1">
      <alignment horizontal="right" vertical="center"/>
      <protection/>
    </xf>
    <xf numFmtId="182" fontId="101" fillId="0" borderId="16" xfId="48" applyNumberFormat="1" applyFont="1" applyBorder="1" applyAlignment="1" applyProtection="1">
      <alignment horizontal="center" vertical="center" wrapText="1"/>
      <protection locked="0"/>
    </xf>
    <xf numFmtId="182" fontId="101" fillId="0" borderId="16" xfId="48" applyNumberFormat="1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6" fillId="0" borderId="17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101" fillId="34" borderId="0" xfId="0" applyFont="1" applyFill="1" applyBorder="1" applyAlignment="1">
      <alignment horizontal="center" vertical="center"/>
    </xf>
    <xf numFmtId="178" fontId="6" fillId="0" borderId="17" xfId="0" applyNumberFormat="1" applyFont="1" applyBorder="1" applyAlignment="1">
      <alignment horizontal="right" vertical="center"/>
    </xf>
    <xf numFmtId="0" fontId="101" fillId="34" borderId="14" xfId="0" applyFont="1" applyFill="1" applyBorder="1" applyAlignment="1">
      <alignment horizontal="left" vertical="center"/>
    </xf>
    <xf numFmtId="0" fontId="101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06" fillId="0" borderId="0" xfId="0" applyFont="1" applyAlignment="1">
      <alignment vertical="center"/>
    </xf>
    <xf numFmtId="0" fontId="105" fillId="0" borderId="0" xfId="0" applyFont="1" applyAlignment="1">
      <alignment/>
    </xf>
    <xf numFmtId="0" fontId="107" fillId="0" borderId="0" xfId="0" applyFont="1" applyAlignment="1">
      <alignment/>
    </xf>
    <xf numFmtId="0" fontId="94" fillId="34" borderId="12" xfId="0" applyFont="1" applyFill="1" applyBorder="1" applyAlignment="1">
      <alignment horizontal="center" vertical="center"/>
    </xf>
    <xf numFmtId="0" fontId="94" fillId="34" borderId="15" xfId="0" applyFont="1" applyFill="1" applyBorder="1" applyAlignment="1">
      <alignment horizontal="center" vertical="center" wrapText="1"/>
    </xf>
    <xf numFmtId="0" fontId="94" fillId="0" borderId="11" xfId="0" applyFont="1" applyBorder="1" applyAlignment="1">
      <alignment vertical="center"/>
    </xf>
    <xf numFmtId="0" fontId="94" fillId="0" borderId="15" xfId="0" applyFont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right" vertical="center" wrapText="1"/>
    </xf>
    <xf numFmtId="179" fontId="6" fillId="0" borderId="27" xfId="0" applyNumberFormat="1" applyFont="1" applyFill="1" applyBorder="1" applyAlignment="1">
      <alignment horizontal="right" vertical="center" wrapText="1"/>
    </xf>
    <xf numFmtId="0" fontId="101" fillId="0" borderId="16" xfId="0" applyFont="1" applyBorder="1" applyAlignment="1">
      <alignment vertical="center"/>
    </xf>
    <xf numFmtId="0" fontId="101" fillId="0" borderId="17" xfId="0" applyFont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wrapText="1"/>
    </xf>
    <xf numFmtId="0" fontId="101" fillId="0" borderId="0" xfId="0" applyFont="1" applyBorder="1" applyAlignment="1">
      <alignment horizontal="center" vertical="center"/>
    </xf>
    <xf numFmtId="0" fontId="94" fillId="0" borderId="16" xfId="0" applyFont="1" applyBorder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101" fillId="0" borderId="14" xfId="0" applyFont="1" applyBorder="1" applyAlignment="1">
      <alignment vertical="center"/>
    </xf>
    <xf numFmtId="0" fontId="101" fillId="0" borderId="10" xfId="0" applyFont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right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05" fillId="33" borderId="0" xfId="0" applyFont="1" applyFill="1" applyBorder="1" applyAlignment="1">
      <alignment horizontal="right" vertical="center"/>
    </xf>
    <xf numFmtId="0" fontId="94" fillId="34" borderId="26" xfId="0" applyFont="1" applyFill="1" applyBorder="1" applyAlignment="1">
      <alignment horizontal="center" vertical="center"/>
    </xf>
    <xf numFmtId="0" fontId="94" fillId="34" borderId="13" xfId="0" applyFont="1" applyFill="1" applyBorder="1" applyAlignment="1">
      <alignment horizontal="center" vertical="center" wrapText="1"/>
    </xf>
    <xf numFmtId="49" fontId="94" fillId="34" borderId="27" xfId="0" applyNumberFormat="1" applyFont="1" applyFill="1" applyBorder="1" applyAlignment="1">
      <alignment horizontal="left" vertical="center"/>
    </xf>
    <xf numFmtId="184" fontId="7" fillId="34" borderId="15" xfId="0" applyNumberFormat="1" applyFont="1" applyFill="1" applyBorder="1" applyAlignment="1">
      <alignment horizontal="right" vertical="center"/>
    </xf>
    <xf numFmtId="49" fontId="101" fillId="34" borderId="0" xfId="0" applyNumberFormat="1" applyFont="1" applyFill="1" applyBorder="1" applyAlignment="1">
      <alignment horizontal="left" vertical="center"/>
    </xf>
    <xf numFmtId="184" fontId="6" fillId="34" borderId="17" xfId="0" applyNumberFormat="1" applyFont="1" applyFill="1" applyBorder="1" applyAlignment="1">
      <alignment horizontal="right" vertical="center"/>
    </xf>
    <xf numFmtId="49" fontId="101" fillId="34" borderId="10" xfId="0" applyNumberFormat="1" applyFont="1" applyFill="1" applyBorder="1" applyAlignment="1">
      <alignment horizontal="left" vertical="center"/>
    </xf>
    <xf numFmtId="184" fontId="6" fillId="34" borderId="18" xfId="0" applyNumberFormat="1" applyFont="1" applyFill="1" applyBorder="1" applyAlignment="1">
      <alignment horizontal="right" vertical="center"/>
    </xf>
    <xf numFmtId="0" fontId="94" fillId="0" borderId="2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94" fillId="0" borderId="16" xfId="0" applyFont="1" applyBorder="1" applyAlignment="1">
      <alignment horizontal="left" vertical="center"/>
    </xf>
    <xf numFmtId="0" fontId="94" fillId="0" borderId="34" xfId="0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right" vertical="center"/>
    </xf>
    <xf numFmtId="0" fontId="101" fillId="0" borderId="16" xfId="0" applyFont="1" applyBorder="1" applyAlignment="1">
      <alignment horizontal="left" vertical="center"/>
    </xf>
    <xf numFmtId="0" fontId="101" fillId="0" borderId="34" xfId="0" applyFont="1" applyBorder="1" applyAlignment="1">
      <alignment horizontal="center" vertical="center"/>
    </xf>
    <xf numFmtId="0" fontId="101" fillId="0" borderId="25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right" vertical="center" wrapText="1"/>
    </xf>
    <xf numFmtId="179" fontId="7" fillId="0" borderId="27" xfId="0" applyNumberFormat="1" applyFont="1" applyFill="1" applyBorder="1" applyAlignment="1">
      <alignment horizontal="right" vertical="center" wrapText="1"/>
    </xf>
    <xf numFmtId="182" fontId="7" fillId="0" borderId="2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2" fontId="6" fillId="0" borderId="15" xfId="0" applyNumberFormat="1" applyFont="1" applyFill="1" applyBorder="1" applyAlignment="1">
      <alignment horizontal="right" vertical="center" wrapText="1"/>
    </xf>
    <xf numFmtId="182" fontId="6" fillId="0" borderId="27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10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79" fontId="7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179" fontId="6" fillId="0" borderId="17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right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181" fontId="46" fillId="0" borderId="13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0" fontId="35" fillId="34" borderId="0" xfId="0" applyFont="1" applyFill="1" applyAlignment="1">
      <alignment/>
    </xf>
    <xf numFmtId="0" fontId="0" fillId="34" borderId="0" xfId="0" applyFont="1" applyFill="1" applyAlignment="1">
      <alignment/>
    </xf>
    <xf numFmtId="179" fontId="5" fillId="0" borderId="13" xfId="0" applyNumberFormat="1" applyFont="1" applyBorder="1" applyAlignment="1">
      <alignment horizontal="center" vertical="center"/>
    </xf>
    <xf numFmtId="0" fontId="94" fillId="0" borderId="11" xfId="0" applyFont="1" applyBorder="1" applyAlignment="1">
      <alignment horizontal="left" vertical="center"/>
    </xf>
    <xf numFmtId="2" fontId="24" fillId="0" borderId="12" xfId="50" applyNumberFormat="1" applyFont="1" applyBorder="1" applyAlignment="1">
      <alignment vertical="center"/>
      <protection/>
    </xf>
    <xf numFmtId="184" fontId="24" fillId="0" borderId="13" xfId="50" applyNumberFormat="1" applyFont="1" applyBorder="1" applyAlignment="1">
      <alignment vertical="center"/>
      <protection/>
    </xf>
    <xf numFmtId="2" fontId="24" fillId="0" borderId="12" xfId="50" applyNumberFormat="1" applyFont="1" applyBorder="1" applyAlignment="1">
      <alignment horizontal="right" vertical="center"/>
      <protection/>
    </xf>
    <xf numFmtId="2" fontId="24" fillId="0" borderId="12" xfId="50" applyNumberFormat="1" applyFont="1" applyFill="1" applyBorder="1" applyAlignment="1">
      <alignment horizontal="right" vertical="center"/>
      <protection/>
    </xf>
    <xf numFmtId="0" fontId="3" fillId="0" borderId="20" xfId="50" applyFont="1" applyFill="1" applyBorder="1" applyAlignment="1">
      <alignment vertical="center" wrapText="1"/>
      <protection/>
    </xf>
    <xf numFmtId="2" fontId="24" fillId="0" borderId="12" xfId="50" applyNumberFormat="1" applyFont="1" applyFill="1" applyBorder="1" applyAlignment="1">
      <alignment vertical="center"/>
      <protection/>
    </xf>
    <xf numFmtId="1" fontId="24" fillId="0" borderId="12" xfId="50" applyNumberFormat="1" applyFont="1" applyFill="1" applyBorder="1" applyAlignment="1">
      <alignment vertical="center"/>
      <protection/>
    </xf>
    <xf numFmtId="184" fontId="24" fillId="0" borderId="13" xfId="50" applyNumberFormat="1" applyFont="1" applyFill="1" applyBorder="1" applyAlignment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181" fontId="48" fillId="0" borderId="15" xfId="0" applyNumberFormat="1" applyFont="1" applyBorder="1" applyAlignment="1">
      <alignment horizontal="center" vertical="center"/>
    </xf>
    <xf numFmtId="181" fontId="48" fillId="0" borderId="27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0" fontId="48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9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9" fontId="48" fillId="0" borderId="17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10" fontId="48" fillId="0" borderId="17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right" vertical="center"/>
    </xf>
    <xf numFmtId="0" fontId="94" fillId="34" borderId="20" xfId="0" applyFont="1" applyFill="1" applyBorder="1" applyAlignment="1">
      <alignment horizontal="center" vertical="center"/>
    </xf>
    <xf numFmtId="184" fontId="5" fillId="0" borderId="16" xfId="0" applyNumberFormat="1" applyFont="1" applyBorder="1" applyAlignment="1">
      <alignment horizontal="center" vertical="center"/>
    </xf>
    <xf numFmtId="183" fontId="6" fillId="0" borderId="27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7" fillId="0" borderId="0" xfId="50" applyFont="1" applyBorder="1" applyAlignment="1">
      <alignment horizontal="center" vertical="center"/>
      <protection/>
    </xf>
    <xf numFmtId="0" fontId="15" fillId="0" borderId="0" xfId="50" applyFont="1" applyFill="1" applyBorder="1" applyAlignment="1">
      <alignment horizontal="left" vertical="center" wrapText="1"/>
      <protection/>
    </xf>
    <xf numFmtId="0" fontId="35" fillId="34" borderId="0" xfId="0" applyFont="1" applyFill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0" fillId="0" borderId="27" xfId="0" applyFont="1" applyFill="1" applyBorder="1" applyAlignment="1">
      <alignment horizontal="left"/>
    </xf>
    <xf numFmtId="0" fontId="39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04" fillId="0" borderId="27" xfId="0" applyFont="1" applyBorder="1" applyAlignment="1">
      <alignment horizontal="left"/>
    </xf>
    <xf numFmtId="0" fontId="35" fillId="0" borderId="0" xfId="48" applyFont="1" applyBorder="1" applyAlignment="1" applyProtection="1">
      <alignment horizontal="center" vertical="center"/>
      <protection locked="0"/>
    </xf>
    <xf numFmtId="0" fontId="37" fillId="0" borderId="0" xfId="48" applyFont="1" applyBorder="1" applyAlignment="1" applyProtection="1">
      <alignment horizontal="center" vertical="center"/>
      <protection locked="0"/>
    </xf>
    <xf numFmtId="0" fontId="101" fillId="0" borderId="0" xfId="48" applyFont="1" applyBorder="1" applyAlignment="1" applyProtection="1">
      <alignment/>
      <protection locked="0"/>
    </xf>
    <xf numFmtId="0" fontId="35" fillId="0" borderId="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center" vertical="center"/>
    </xf>
    <xf numFmtId="0" fontId="105" fillId="34" borderId="10" xfId="0" applyFont="1" applyFill="1" applyBorder="1" applyAlignment="1">
      <alignment horizontal="right" vertical="center"/>
    </xf>
    <xf numFmtId="0" fontId="108" fillId="0" borderId="0" xfId="0" applyFont="1" applyAlignment="1">
      <alignment horizontal="center" vertical="center"/>
    </xf>
    <xf numFmtId="0" fontId="105" fillId="0" borderId="10" xfId="0" applyFont="1" applyFill="1" applyBorder="1" applyAlignment="1">
      <alignment horizontal="right" vertical="center"/>
    </xf>
    <xf numFmtId="0" fontId="94" fillId="0" borderId="12" xfId="0" applyFont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101" fillId="0" borderId="20" xfId="0" applyFont="1" applyBorder="1" applyAlignment="1">
      <alignment horizontal="left" vertical="center"/>
    </xf>
    <xf numFmtId="0" fontId="94" fillId="0" borderId="12" xfId="0" applyFont="1" applyBorder="1" applyAlignment="1">
      <alignment horizontal="center" vertical="center" wrapText="1"/>
    </xf>
    <xf numFmtId="178" fontId="103" fillId="0" borderId="12" xfId="55" applyNumberFormat="1" applyFont="1" applyFill="1" applyBorder="1" applyAlignment="1">
      <alignment horizontal="center" vertical="center" wrapText="1"/>
      <protection/>
    </xf>
    <xf numFmtId="178" fontId="103" fillId="0" borderId="13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left" vertical="center" wrapText="1"/>
    </xf>
    <xf numFmtId="0" fontId="108" fillId="0" borderId="0" xfId="0" applyFont="1" applyAlignment="1">
      <alignment horizontal="center"/>
    </xf>
    <xf numFmtId="57" fontId="3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179" fontId="94" fillId="0" borderId="12" xfId="0" applyNumberFormat="1" applyFont="1" applyFill="1" applyBorder="1" applyAlignment="1">
      <alignment horizontal="center" vertical="center" wrapText="1"/>
    </xf>
    <xf numFmtId="0" fontId="21" fillId="0" borderId="0" xfId="47" applyFont="1" applyBorder="1" applyAlignment="1">
      <alignment horizontal="center" vertical="center"/>
      <protection/>
    </xf>
    <xf numFmtId="57" fontId="22" fillId="0" borderId="35" xfId="47" applyNumberFormat="1" applyFont="1" applyBorder="1" applyAlignment="1">
      <alignment horizontal="center" vertical="center" wrapText="1"/>
      <protection/>
    </xf>
    <xf numFmtId="0" fontId="22" fillId="0" borderId="35" xfId="47" applyFont="1" applyBorder="1" applyAlignment="1">
      <alignment horizontal="center" vertical="center" wrapText="1"/>
      <protection/>
    </xf>
    <xf numFmtId="57" fontId="22" fillId="0" borderId="36" xfId="47" applyNumberFormat="1" applyFont="1" applyBorder="1" applyAlignment="1">
      <alignment horizontal="center" vertical="center" wrapText="1"/>
      <protection/>
    </xf>
    <xf numFmtId="57" fontId="22" fillId="0" borderId="37" xfId="47" applyNumberFormat="1" applyFont="1" applyBorder="1" applyAlignment="1">
      <alignment horizontal="center" vertical="center" wrapText="1"/>
      <protection/>
    </xf>
    <xf numFmtId="0" fontId="22" fillId="0" borderId="38" xfId="47" applyFont="1" applyBorder="1" applyAlignment="1">
      <alignment horizontal="center" vertical="center" wrapText="1"/>
      <protection/>
    </xf>
    <xf numFmtId="0" fontId="22" fillId="0" borderId="20" xfId="47" applyFont="1" applyBorder="1" applyAlignment="1">
      <alignment horizontal="center" vertical="center" wrapText="1"/>
      <protection/>
    </xf>
    <xf numFmtId="0" fontId="22" fillId="0" borderId="12" xfId="47" applyFont="1" applyBorder="1" applyAlignment="1">
      <alignment horizontal="center" vertical="center" wrapText="1"/>
      <protection/>
    </xf>
    <xf numFmtId="178" fontId="103" fillId="0" borderId="35" xfId="55" applyNumberFormat="1" applyFont="1" applyFill="1" applyBorder="1" applyAlignment="1">
      <alignment horizontal="center" vertical="center" wrapText="1"/>
      <protection/>
    </xf>
    <xf numFmtId="178" fontId="98" fillId="0" borderId="35" xfId="55" applyNumberFormat="1" applyFont="1" applyFill="1" applyBorder="1" applyAlignment="1">
      <alignment horizontal="center" vertical="center" wrapText="1"/>
      <protection/>
    </xf>
    <xf numFmtId="178" fontId="98" fillId="0" borderId="36" xfId="55" applyNumberFormat="1" applyFont="1" applyFill="1" applyBorder="1" applyAlignment="1">
      <alignment horizontal="center" vertical="center" wrapText="1"/>
      <protection/>
    </xf>
    <xf numFmtId="178" fontId="16" fillId="0" borderId="35" xfId="55" applyNumberFormat="1" applyFont="1" applyFill="1" applyBorder="1" applyAlignment="1">
      <alignment horizontal="center" vertical="center" wrapText="1"/>
      <protection/>
    </xf>
    <xf numFmtId="178" fontId="16" fillId="0" borderId="36" xfId="55" applyNumberFormat="1" applyFont="1" applyFill="1" applyBorder="1" applyAlignment="1">
      <alignment horizontal="center" vertical="center" wrapText="1"/>
      <protection/>
    </xf>
    <xf numFmtId="0" fontId="3" fillId="0" borderId="39" xfId="18" applyFont="1" applyFill="1" applyBorder="1" applyAlignment="1">
      <alignment horizontal="left" vertical="center"/>
      <protection/>
    </xf>
    <xf numFmtId="0" fontId="13" fillId="0" borderId="38" xfId="18" applyFont="1" applyFill="1" applyBorder="1" applyAlignment="1">
      <alignment horizontal="center" vertical="center"/>
      <protection/>
    </xf>
    <xf numFmtId="0" fontId="9" fillId="0" borderId="20" xfId="18" applyFont="1" applyFill="1" applyBorder="1" applyAlignment="1">
      <alignment horizontal="center" vertical="center"/>
      <protection/>
    </xf>
    <xf numFmtId="0" fontId="13" fillId="0" borderId="35" xfId="18" applyFont="1" applyFill="1" applyBorder="1" applyAlignment="1">
      <alignment horizontal="center" vertical="center" wrapText="1"/>
      <protection/>
    </xf>
    <xf numFmtId="0" fontId="9" fillId="0" borderId="35" xfId="18" applyFont="1" applyFill="1" applyBorder="1" applyAlignment="1">
      <alignment horizontal="center" vertical="center" wrapText="1"/>
      <protection/>
    </xf>
    <xf numFmtId="0" fontId="9" fillId="0" borderId="36" xfId="18" applyFont="1" applyFill="1" applyBorder="1" applyAlignment="1">
      <alignment horizontal="center" vertical="center" wrapText="1"/>
      <protection/>
    </xf>
    <xf numFmtId="178" fontId="103" fillId="0" borderId="37" xfId="55" applyNumberFormat="1" applyFont="1" applyFill="1" applyBorder="1" applyAlignment="1">
      <alignment horizontal="center" vertical="center" wrapText="1"/>
      <protection/>
    </xf>
    <xf numFmtId="178" fontId="98" fillId="0" borderId="37" xfId="55" applyNumberFormat="1" applyFont="1" applyFill="1" applyBorder="1" applyAlignment="1">
      <alignment horizontal="center" vertical="center" wrapText="1"/>
      <protection/>
    </xf>
    <xf numFmtId="178" fontId="98" fillId="0" borderId="38" xfId="55" applyNumberFormat="1" applyFont="1" applyFill="1" applyBorder="1" applyAlignment="1">
      <alignment horizontal="center" vertical="center" wrapText="1"/>
      <protection/>
    </xf>
    <xf numFmtId="178" fontId="16" fillId="0" borderId="35" xfId="53" applyNumberFormat="1" applyFont="1" applyFill="1" applyBorder="1" applyAlignment="1">
      <alignment horizontal="center" vertical="center" wrapText="1"/>
      <protection/>
    </xf>
    <xf numFmtId="178" fontId="17" fillId="0" borderId="36" xfId="53" applyNumberFormat="1" applyFont="1" applyFill="1" applyBorder="1" applyAlignment="1">
      <alignment horizontal="center" vertical="center" wrapText="1"/>
      <protection/>
    </xf>
    <xf numFmtId="178" fontId="17" fillId="0" borderId="37" xfId="53" applyNumberFormat="1" applyFont="1" applyFill="1" applyBorder="1" applyAlignment="1">
      <alignment horizontal="center" vertical="center" wrapText="1"/>
      <protection/>
    </xf>
    <xf numFmtId="178" fontId="17" fillId="0" borderId="38" xfId="53" applyNumberFormat="1" applyFont="1" applyFill="1" applyBorder="1" applyAlignment="1">
      <alignment horizontal="center" vertical="center" wrapText="1"/>
      <protection/>
    </xf>
    <xf numFmtId="0" fontId="13" fillId="0" borderId="36" xfId="18" applyFont="1" applyFill="1" applyBorder="1" applyAlignment="1">
      <alignment horizontal="center" vertical="center" wrapText="1"/>
      <protection/>
    </xf>
    <xf numFmtId="0" fontId="13" fillId="0" borderId="37" xfId="18" applyFont="1" applyFill="1" applyBorder="1" applyAlignment="1">
      <alignment horizontal="center" vertical="center" wrapText="1"/>
      <protection/>
    </xf>
    <xf numFmtId="0" fontId="13" fillId="0" borderId="38" xfId="18" applyFont="1" applyFill="1" applyBorder="1" applyAlignment="1">
      <alignment horizontal="center" vertical="center" wrapText="1"/>
      <protection/>
    </xf>
    <xf numFmtId="0" fontId="99" fillId="0" borderId="19" xfId="18" applyFont="1" applyFill="1" applyBorder="1" applyAlignment="1">
      <alignment horizontal="center" vertical="center"/>
      <protection/>
    </xf>
    <xf numFmtId="0" fontId="13" fillId="0" borderId="35" xfId="18" applyFont="1" applyFill="1" applyBorder="1" applyAlignment="1">
      <alignment horizontal="center" vertical="center"/>
      <protection/>
    </xf>
    <xf numFmtId="178" fontId="16" fillId="0" borderId="38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6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常规_长江沿岸_1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1849448</v>
          </cell>
          <cell r="C3">
            <v>5.2492362884757995</v>
          </cell>
          <cell r="D3">
            <v>835863</v>
          </cell>
          <cell r="E3">
            <v>-18.87597636535864</v>
          </cell>
        </row>
      </sheetData>
      <sheetData sheetId="2">
        <row r="6">
          <cell r="B6">
            <v>330168</v>
          </cell>
          <cell r="C6">
            <v>1849448</v>
          </cell>
          <cell r="E6">
            <v>5.249236288475809</v>
          </cell>
        </row>
        <row r="7">
          <cell r="B7">
            <v>242921</v>
          </cell>
          <cell r="C7">
            <v>1482692</v>
          </cell>
          <cell r="E7">
            <v>33.5941498295262</v>
          </cell>
        </row>
        <row r="8">
          <cell r="B8">
            <v>87247</v>
          </cell>
          <cell r="C8">
            <v>366756</v>
          </cell>
          <cell r="E8">
            <v>-43.34589718240237</v>
          </cell>
        </row>
        <row r="9">
          <cell r="B9">
            <v>165446</v>
          </cell>
          <cell r="C9">
            <v>835863</v>
          </cell>
          <cell r="E9">
            <v>-18.875976365358635</v>
          </cell>
        </row>
        <row r="10">
          <cell r="B10">
            <v>79723</v>
          </cell>
          <cell r="C10">
            <v>477585</v>
          </cell>
          <cell r="E10">
            <v>22.765550534417077</v>
          </cell>
        </row>
        <row r="11">
          <cell r="B11">
            <v>147966</v>
          </cell>
          <cell r="C11">
            <v>909924</v>
          </cell>
          <cell r="E11">
            <v>40.444211208692835</v>
          </cell>
        </row>
        <row r="12">
          <cell r="B12">
            <v>1113503</v>
          </cell>
          <cell r="C12">
            <v>3084365</v>
          </cell>
          <cell r="E12">
            <v>21.032951284900765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海关2"/>
    </sheetNames>
    <sheetDataSet>
      <sheetData sheetId="0">
        <row r="8">
          <cell r="G8">
            <v>532879.5173</v>
          </cell>
          <cell r="H8">
            <v>226.1794</v>
          </cell>
        </row>
        <row r="9">
          <cell r="G9">
            <v>785.439</v>
          </cell>
          <cell r="H9">
            <v>-44.3714</v>
          </cell>
        </row>
        <row r="10">
          <cell r="G10">
            <v>3681.3318</v>
          </cell>
          <cell r="H10">
            <v>134.1245</v>
          </cell>
        </row>
        <row r="11">
          <cell r="G11">
            <v>4677.6744</v>
          </cell>
          <cell r="H11">
            <v>19.0904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99.88451038</v>
          </cell>
          <cell r="D11">
            <v>101.40594271</v>
          </cell>
          <cell r="E11">
            <v>101.12625022</v>
          </cell>
        </row>
        <row r="12">
          <cell r="C12">
            <v>99.55988283</v>
          </cell>
          <cell r="D12">
            <v>100.3563616</v>
          </cell>
          <cell r="E12">
            <v>101.04823395</v>
          </cell>
        </row>
        <row r="19">
          <cell r="C19">
            <v>100</v>
          </cell>
          <cell r="D19">
            <v>100.83447201</v>
          </cell>
          <cell r="E19">
            <v>100.44692937</v>
          </cell>
        </row>
        <row r="20">
          <cell r="C20">
            <v>99.67776636</v>
          </cell>
          <cell r="D20">
            <v>102.22027481</v>
          </cell>
          <cell r="E20">
            <v>102.06247527</v>
          </cell>
        </row>
        <row r="21">
          <cell r="C21">
            <v>100.23874499</v>
          </cell>
          <cell r="D21">
            <v>100.57692284</v>
          </cell>
          <cell r="E21">
            <v>100.35416769</v>
          </cell>
        </row>
        <row r="22">
          <cell r="C22">
            <v>100.29097148</v>
          </cell>
          <cell r="D22">
            <v>103.42032125</v>
          </cell>
          <cell r="E22">
            <v>101.85871534</v>
          </cell>
        </row>
        <row r="23">
          <cell r="C23">
            <v>100.01022377</v>
          </cell>
          <cell r="D23">
            <v>99.92144646</v>
          </cell>
          <cell r="E23">
            <v>100.03552466</v>
          </cell>
        </row>
        <row r="24">
          <cell r="C24">
            <v>100.30151063</v>
          </cell>
          <cell r="D24">
            <v>104.12640213</v>
          </cell>
          <cell r="E24">
            <v>101.41476879</v>
          </cell>
        </row>
        <row r="25">
          <cell r="C25">
            <v>100.01065318</v>
          </cell>
          <cell r="D25">
            <v>99.29604265</v>
          </cell>
          <cell r="E25">
            <v>99.32680395</v>
          </cell>
        </row>
        <row r="26">
          <cell r="C26">
            <v>99.85591243</v>
          </cell>
          <cell r="D26">
            <v>101.98080851</v>
          </cell>
          <cell r="E26">
            <v>101.49594354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7">
          <cell r="B7">
            <v>701818.03</v>
          </cell>
          <cell r="D7">
            <v>10.140761371005356</v>
          </cell>
          <cell r="E7">
            <v>402586.5342</v>
          </cell>
          <cell r="G7">
            <v>9.084963074313732</v>
          </cell>
        </row>
        <row r="8">
          <cell r="B8">
            <v>35824.6492</v>
          </cell>
          <cell r="D8">
            <v>32.359213676969425</v>
          </cell>
          <cell r="E8">
            <v>35824.6492</v>
          </cell>
          <cell r="G8">
            <v>32.359213676969425</v>
          </cell>
        </row>
        <row r="9">
          <cell r="B9">
            <v>334437.0779</v>
          </cell>
          <cell r="D9">
            <v>6.6950987725937186</v>
          </cell>
          <cell r="E9">
            <v>225963.7797</v>
          </cell>
          <cell r="G9">
            <v>5.221813315832251</v>
          </cell>
        </row>
        <row r="10">
          <cell r="B10">
            <v>16485.944</v>
          </cell>
          <cell r="D10">
            <v>23.921183544380536</v>
          </cell>
          <cell r="E10">
            <v>9464.2742</v>
          </cell>
          <cell r="G10">
            <v>27.65254856985473</v>
          </cell>
        </row>
        <row r="11">
          <cell r="B11">
            <v>13077.586</v>
          </cell>
          <cell r="D11">
            <v>7.006941073835465</v>
          </cell>
          <cell r="E11">
            <v>3276.3707</v>
          </cell>
          <cell r="G11">
            <v>-6.599098931521655</v>
          </cell>
        </row>
        <row r="12">
          <cell r="B12">
            <v>51069.159</v>
          </cell>
          <cell r="D12">
            <v>14.603657425351587</v>
          </cell>
          <cell r="E12">
            <v>28717.3289</v>
          </cell>
          <cell r="G12">
            <v>18.469384094474485</v>
          </cell>
        </row>
        <row r="13">
          <cell r="B13">
            <v>34188.372</v>
          </cell>
          <cell r="D13">
            <v>12.792179141116774</v>
          </cell>
          <cell r="E13">
            <v>10949.3908</v>
          </cell>
          <cell r="G13">
            <v>12.47766487895984</v>
          </cell>
        </row>
        <row r="14">
          <cell r="B14">
            <v>42390.988</v>
          </cell>
          <cell r="D14">
            <v>-4.883942041722381</v>
          </cell>
          <cell r="E14">
            <v>10889.5987</v>
          </cell>
          <cell r="G14">
            <v>-33.206915555703084</v>
          </cell>
        </row>
        <row r="15">
          <cell r="B15">
            <v>67153.7494</v>
          </cell>
          <cell r="D15">
            <v>10.958508692514808</v>
          </cell>
          <cell r="E15">
            <v>26441.3086</v>
          </cell>
          <cell r="G15">
            <v>7.791535031138844</v>
          </cell>
        </row>
        <row r="16">
          <cell r="B16">
            <v>50875.264</v>
          </cell>
          <cell r="D16">
            <v>17.940221066003215</v>
          </cell>
          <cell r="E16">
            <v>19143.1447</v>
          </cell>
          <cell r="G16">
            <v>27.279677787179313</v>
          </cell>
        </row>
        <row r="17">
          <cell r="B17">
            <v>49006.5325</v>
          </cell>
          <cell r="D17">
            <v>18.537154545628926</v>
          </cell>
          <cell r="E17">
            <v>29410.9971</v>
          </cell>
          <cell r="G17">
            <v>22.239889949424953</v>
          </cell>
        </row>
        <row r="18">
          <cell r="B18">
            <v>7308.708</v>
          </cell>
          <cell r="D18">
            <v>8.79513321423791</v>
          </cell>
          <cell r="E18">
            <v>2505.6916</v>
          </cell>
          <cell r="G18">
            <v>3.9349962131231737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020447_1"/>
      <sheetName val="T020447_2"/>
    </sheetNames>
    <sheetDataSet>
      <sheetData sheetId="0">
        <row r="6">
          <cell r="E6">
            <v>12.6</v>
          </cell>
        </row>
        <row r="8">
          <cell r="E8">
            <v>-0.6</v>
          </cell>
        </row>
        <row r="9">
          <cell r="E9">
            <v>24.6</v>
          </cell>
        </row>
        <row r="10">
          <cell r="E10">
            <v>29.1</v>
          </cell>
        </row>
        <row r="12">
          <cell r="E12">
            <v>5.7</v>
          </cell>
        </row>
        <row r="13">
          <cell r="E13">
            <v>12.8</v>
          </cell>
        </row>
        <row r="15">
          <cell r="E15">
            <v>-20.3</v>
          </cell>
        </row>
        <row r="16">
          <cell r="E16">
            <v>18.6</v>
          </cell>
        </row>
        <row r="17">
          <cell r="E17">
            <v>11.4</v>
          </cell>
        </row>
        <row r="19">
          <cell r="E19">
            <v>63.7</v>
          </cell>
        </row>
        <row r="20">
          <cell r="C20">
            <v>2489112</v>
          </cell>
          <cell r="E20">
            <v>12</v>
          </cell>
        </row>
      </sheetData>
      <sheetData sheetId="1">
        <row r="6">
          <cell r="E6">
            <v>26.3</v>
          </cell>
        </row>
        <row r="7">
          <cell r="E7">
            <v>-4.5</v>
          </cell>
        </row>
        <row r="8">
          <cell r="E8">
            <v>58.6</v>
          </cell>
        </row>
        <row r="11">
          <cell r="E11">
            <v>37.1</v>
          </cell>
        </row>
        <row r="12">
          <cell r="E12">
            <v>-6.7</v>
          </cell>
        </row>
        <row r="13">
          <cell r="E13">
            <v>-8.7</v>
          </cell>
        </row>
        <row r="14">
          <cell r="C14">
            <v>763620</v>
          </cell>
          <cell r="E14">
            <v>28.4</v>
          </cell>
        </row>
        <row r="16">
          <cell r="E16">
            <v>39.1</v>
          </cell>
        </row>
        <row r="17">
          <cell r="E17">
            <v>-56.5</v>
          </cell>
        </row>
        <row r="18">
          <cell r="E18">
            <v>7.9</v>
          </cell>
        </row>
        <row r="19">
          <cell r="E19">
            <v>-32.4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4_2018年6月"/>
    </sheetNames>
    <sheetDataSet>
      <sheetData sheetId="0">
        <row r="5">
          <cell r="D5">
            <v>763620</v>
          </cell>
          <cell r="F5">
            <v>28.36</v>
          </cell>
        </row>
        <row r="6">
          <cell r="D6">
            <v>529780</v>
          </cell>
          <cell r="F6">
            <v>13.82</v>
          </cell>
        </row>
        <row r="7">
          <cell r="D7">
            <v>106999</v>
          </cell>
          <cell r="F7">
            <v>236.62</v>
          </cell>
        </row>
        <row r="8">
          <cell r="D8">
            <v>2294244</v>
          </cell>
          <cell r="F8">
            <v>-0.92</v>
          </cell>
        </row>
        <row r="9">
          <cell r="D9">
            <v>2042472</v>
          </cell>
          <cell r="F9">
            <v>-6.68</v>
          </cell>
        </row>
        <row r="10">
          <cell r="D10">
            <v>1348605</v>
          </cell>
          <cell r="F10">
            <v>23.18</v>
          </cell>
        </row>
        <row r="11">
          <cell r="D11">
            <v>1095292</v>
          </cell>
          <cell r="F11">
            <v>9.57</v>
          </cell>
        </row>
        <row r="12">
          <cell r="D12">
            <v>16393680</v>
          </cell>
          <cell r="F12">
            <v>16.68</v>
          </cell>
        </row>
        <row r="13">
          <cell r="D13">
            <v>12724950</v>
          </cell>
          <cell r="F13">
            <v>17.01</v>
          </cell>
        </row>
        <row r="14">
          <cell r="D14">
            <v>2466525</v>
          </cell>
          <cell r="F14">
            <v>16.7</v>
          </cell>
        </row>
        <row r="15">
          <cell r="D15">
            <v>2028480</v>
          </cell>
          <cell r="F15">
            <v>14.15</v>
          </cell>
        </row>
        <row r="16">
          <cell r="D16">
            <v>728575</v>
          </cell>
          <cell r="F16">
            <v>-26.19</v>
          </cell>
        </row>
        <row r="17">
          <cell r="D17">
            <v>595049</v>
          </cell>
          <cell r="F17">
            <v>-30.87</v>
          </cell>
        </row>
        <row r="22">
          <cell r="D22">
            <v>1277502</v>
          </cell>
          <cell r="F22">
            <v>-34.14</v>
          </cell>
        </row>
        <row r="23">
          <cell r="D23">
            <v>690758</v>
          </cell>
          <cell r="F23">
            <v>-41.93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6044339.52994323</v>
          </cell>
          <cell r="C5">
            <v>8.950460651496357</v>
          </cell>
        </row>
        <row r="6">
          <cell r="B6">
            <v>2057140.7310475574</v>
          </cell>
        </row>
        <row r="7">
          <cell r="B7">
            <v>130436.37847072059</v>
          </cell>
        </row>
        <row r="8">
          <cell r="B8">
            <v>148748.3484578595</v>
          </cell>
        </row>
        <row r="9">
          <cell r="B9">
            <v>523317.4873574652</v>
          </cell>
        </row>
        <row r="10">
          <cell r="B10">
            <v>528645.4080215469</v>
          </cell>
        </row>
        <row r="11">
          <cell r="B11">
            <v>459382.5102174692</v>
          </cell>
        </row>
        <row r="12">
          <cell r="B12">
            <v>534108.5599596988</v>
          </cell>
        </row>
        <row r="13">
          <cell r="B13">
            <v>442020.6297827846</v>
          </cell>
        </row>
        <row r="14">
          <cell r="B14">
            <v>365184.0791212175</v>
          </cell>
        </row>
        <row r="15">
          <cell r="B15">
            <v>564687.9607151478</v>
          </cell>
        </row>
        <row r="16">
          <cell r="B16">
            <v>112804.28416270344</v>
          </cell>
        </row>
        <row r="17">
          <cell r="B17">
            <v>51187.399592195485</v>
          </cell>
        </row>
        <row r="21">
          <cell r="B21">
            <v>6044339.52994323</v>
          </cell>
          <cell r="D21">
            <v>8.99884681167065</v>
          </cell>
        </row>
        <row r="23">
          <cell r="B23">
            <v>5281824.04494267</v>
          </cell>
          <cell r="D23">
            <v>8.76124123999999</v>
          </cell>
        </row>
        <row r="24">
          <cell r="B24">
            <v>762515.4850005601</v>
          </cell>
          <cell r="D24">
            <v>10.279449643815525</v>
          </cell>
        </row>
        <row r="26">
          <cell r="B26">
            <v>5201943.060495318</v>
          </cell>
          <cell r="D26">
            <v>8.812400000000011</v>
          </cell>
        </row>
        <row r="27">
          <cell r="B27">
            <v>842396.4694479117</v>
          </cell>
          <cell r="D27">
            <v>9.810831656482307</v>
          </cell>
        </row>
        <row r="31">
          <cell r="B31">
            <v>1335805.8</v>
          </cell>
          <cell r="C31">
            <v>5.8</v>
          </cell>
        </row>
        <row r="33">
          <cell r="B33">
            <v>163073</v>
          </cell>
          <cell r="C33">
            <v>9.3</v>
          </cell>
        </row>
        <row r="34">
          <cell r="B34">
            <v>10117.5</v>
          </cell>
          <cell r="C34">
            <v>15.5</v>
          </cell>
        </row>
        <row r="35">
          <cell r="B35">
            <v>16675.9</v>
          </cell>
          <cell r="C35">
            <v>9.5</v>
          </cell>
        </row>
        <row r="36">
          <cell r="B36">
            <v>132148.6</v>
          </cell>
          <cell r="C36">
            <v>-3.7</v>
          </cell>
        </row>
        <row r="37">
          <cell r="B37">
            <v>5940</v>
          </cell>
          <cell r="C37">
            <v>14.9</v>
          </cell>
        </row>
        <row r="38">
          <cell r="B38">
            <v>25684.7</v>
          </cell>
          <cell r="C38">
            <v>10.6</v>
          </cell>
        </row>
        <row r="39">
          <cell r="B39">
            <v>59968.4</v>
          </cell>
          <cell r="C39">
            <v>17.7</v>
          </cell>
        </row>
        <row r="40">
          <cell r="B40">
            <v>17930.4</v>
          </cell>
          <cell r="C40">
            <v>-18.8</v>
          </cell>
        </row>
        <row r="41">
          <cell r="B41">
            <v>2739.8</v>
          </cell>
          <cell r="C41">
            <v>0.4</v>
          </cell>
        </row>
        <row r="42">
          <cell r="B42">
            <v>226.7</v>
          </cell>
          <cell r="C42">
            <v>54.3</v>
          </cell>
        </row>
        <row r="43">
          <cell r="B43">
            <v>320.5</v>
          </cell>
          <cell r="C43">
            <v>38.2</v>
          </cell>
        </row>
        <row r="44">
          <cell r="B44">
            <v>72689.6</v>
          </cell>
          <cell r="C44">
            <v>3.2</v>
          </cell>
        </row>
        <row r="45">
          <cell r="B45">
            <v>51096.8</v>
          </cell>
          <cell r="C45">
            <v>4.4</v>
          </cell>
        </row>
        <row r="46">
          <cell r="B46">
            <v>16140.4</v>
          </cell>
          <cell r="C46">
            <v>10.7</v>
          </cell>
        </row>
        <row r="47">
          <cell r="B47">
            <v>1000.3</v>
          </cell>
          <cell r="C47">
            <v>9.2</v>
          </cell>
        </row>
        <row r="48">
          <cell r="B48">
            <v>18702.6</v>
          </cell>
          <cell r="C48">
            <v>6.7</v>
          </cell>
        </row>
        <row r="49">
          <cell r="B49">
            <v>6886</v>
          </cell>
          <cell r="C49">
            <v>5.2</v>
          </cell>
        </row>
        <row r="50">
          <cell r="B50">
            <v>308093.7</v>
          </cell>
          <cell r="C50">
            <v>12.4</v>
          </cell>
        </row>
        <row r="51">
          <cell r="B51">
            <v>32329.4</v>
          </cell>
          <cell r="C51">
            <v>9.7</v>
          </cell>
        </row>
        <row r="52">
          <cell r="B52">
            <v>23363.2</v>
          </cell>
          <cell r="C52">
            <v>14.4</v>
          </cell>
        </row>
        <row r="53">
          <cell r="B53">
            <v>331168.5</v>
          </cell>
          <cell r="C53">
            <v>1.7</v>
          </cell>
        </row>
        <row r="54">
          <cell r="B54">
            <v>13432.7</v>
          </cell>
          <cell r="C54">
            <v>15.5</v>
          </cell>
        </row>
        <row r="55">
          <cell r="B55">
            <v>26077.1</v>
          </cell>
          <cell r="C55">
            <v>-7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海关3"/>
    </sheetNames>
    <sheetDataSet>
      <sheetData sheetId="0">
        <row r="7">
          <cell r="G7">
            <v>1030644.7961</v>
          </cell>
          <cell r="H7">
            <v>125.3004</v>
          </cell>
          <cell r="M7">
            <v>570123.9252</v>
          </cell>
          <cell r="N7">
            <v>89.1913</v>
          </cell>
          <cell r="S7">
            <v>460520.8709</v>
          </cell>
          <cell r="T7">
            <v>195.0054</v>
          </cell>
        </row>
        <row r="8">
          <cell r="G8">
            <v>959754.5269</v>
          </cell>
          <cell r="H8">
            <v>127.557</v>
          </cell>
        </row>
        <row r="9">
          <cell r="G9">
            <v>1244.7552</v>
          </cell>
          <cell r="H9">
            <v>-18.823</v>
          </cell>
        </row>
        <row r="10">
          <cell r="G10">
            <v>3985.0082</v>
          </cell>
          <cell r="H10">
            <v>-82.7937</v>
          </cell>
        </row>
        <row r="11">
          <cell r="G11">
            <v>38617.5268</v>
          </cell>
          <cell r="H11">
            <v>234238.1846</v>
          </cell>
        </row>
        <row r="12">
          <cell r="G12">
            <v>26559.8752</v>
          </cell>
          <cell r="H12">
            <v>142.0139</v>
          </cell>
        </row>
        <row r="13">
          <cell r="H13" t="str">
            <v>.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26440462.447792</v>
          </cell>
          <cell r="D6">
            <v>26001664.502949003</v>
          </cell>
          <cell r="F6">
            <v>7.633264572099097</v>
          </cell>
        </row>
        <row r="7">
          <cell r="C7">
            <v>15452509.300129</v>
          </cell>
          <cell r="D7">
            <v>14409207.269038</v>
          </cell>
          <cell r="F7">
            <v>11.64297549059028</v>
          </cell>
        </row>
        <row r="8">
          <cell r="C8">
            <v>6037564.450872</v>
          </cell>
          <cell r="D8">
            <v>6612433.098492</v>
          </cell>
          <cell r="F8">
            <v>-2.413285879788085</v>
          </cell>
        </row>
        <row r="9">
          <cell r="C9">
            <v>4927898.811123</v>
          </cell>
          <cell r="D9">
            <v>4934256.184022</v>
          </cell>
          <cell r="F9">
            <v>9.431665724918648</v>
          </cell>
        </row>
        <row r="10">
          <cell r="C10">
            <v>15352.411996</v>
          </cell>
          <cell r="D10">
            <v>37877.670792</v>
          </cell>
          <cell r="F10">
            <v>-40.529400172251414</v>
          </cell>
        </row>
        <row r="11">
          <cell r="C11">
            <v>14865074.347418</v>
          </cell>
          <cell r="D11">
            <v>13182636.928703</v>
          </cell>
          <cell r="F11">
            <v>25.106870090593937</v>
          </cell>
        </row>
        <row r="12">
          <cell r="C12">
            <v>3700735.6610270003</v>
          </cell>
          <cell r="D12">
            <v>3540748.6268869997</v>
          </cell>
          <cell r="F12">
            <v>13.45862680407448</v>
          </cell>
        </row>
        <row r="13">
          <cell r="C13">
            <v>11026849.115722</v>
          </cell>
          <cell r="D13">
            <v>9518766.998441001</v>
          </cell>
          <cell r="F13">
            <v>29.33363158679385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7.5</v>
          </cell>
        </row>
        <row r="6">
          <cell r="H6" t="str">
            <v>—</v>
          </cell>
        </row>
        <row r="22">
          <cell r="G22">
            <v>7.5</v>
          </cell>
        </row>
        <row r="25">
          <cell r="G25">
            <v>13.8</v>
          </cell>
        </row>
        <row r="26">
          <cell r="G26">
            <v>8.8</v>
          </cell>
        </row>
        <row r="27">
          <cell r="G27">
            <v>-8.5</v>
          </cell>
        </row>
        <row r="28">
          <cell r="G28">
            <v>-7.7</v>
          </cell>
        </row>
        <row r="29">
          <cell r="G29">
            <v>10.5</v>
          </cell>
        </row>
        <row r="30">
          <cell r="G30">
            <v>3.7</v>
          </cell>
        </row>
        <row r="31">
          <cell r="G31">
            <v>12.8</v>
          </cell>
        </row>
        <row r="32">
          <cell r="G32">
            <v>5.3</v>
          </cell>
        </row>
        <row r="33">
          <cell r="G33">
            <v>13.9</v>
          </cell>
        </row>
        <row r="34">
          <cell r="G34">
            <v>5</v>
          </cell>
        </row>
        <row r="35">
          <cell r="G35">
            <v>3</v>
          </cell>
        </row>
        <row r="36">
          <cell r="G36">
            <v>13</v>
          </cell>
        </row>
        <row r="40">
          <cell r="G40">
            <v>7.9</v>
          </cell>
        </row>
        <row r="41">
          <cell r="G41">
            <v>13.8</v>
          </cell>
        </row>
        <row r="42">
          <cell r="G42">
            <v>-5</v>
          </cell>
        </row>
        <row r="43">
          <cell r="G43">
            <v>17.1</v>
          </cell>
        </row>
        <row r="44">
          <cell r="G44">
            <v>6.5</v>
          </cell>
        </row>
        <row r="45">
          <cell r="G45">
            <v>-1</v>
          </cell>
        </row>
        <row r="46">
          <cell r="G46">
            <v>6.5</v>
          </cell>
        </row>
        <row r="47">
          <cell r="G47">
            <v>4.4</v>
          </cell>
        </row>
        <row r="48">
          <cell r="G48">
            <v>11.4</v>
          </cell>
        </row>
        <row r="49">
          <cell r="G49">
            <v>11.3</v>
          </cell>
        </row>
        <row r="50">
          <cell r="G50">
            <v>2.6329188040171516</v>
          </cell>
        </row>
        <row r="58">
          <cell r="G58">
            <v>8.9</v>
          </cell>
        </row>
        <row r="59">
          <cell r="G59">
            <v>6</v>
          </cell>
        </row>
        <row r="60">
          <cell r="G60">
            <v>10.6</v>
          </cell>
        </row>
        <row r="61">
          <cell r="G61">
            <v>6.8</v>
          </cell>
        </row>
        <row r="62">
          <cell r="G62">
            <v>7.9</v>
          </cell>
        </row>
        <row r="63">
          <cell r="G63">
            <v>10.3</v>
          </cell>
        </row>
        <row r="64">
          <cell r="G64">
            <v>1.9</v>
          </cell>
        </row>
        <row r="65">
          <cell r="G65">
            <v>9.7</v>
          </cell>
        </row>
        <row r="66">
          <cell r="G66">
            <v>7.8</v>
          </cell>
        </row>
        <row r="67">
          <cell r="G67">
            <v>9.9</v>
          </cell>
        </row>
        <row r="68">
          <cell r="G68">
            <v>8.5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6">
        <row r="4">
          <cell r="E4">
            <v>4540.678</v>
          </cell>
          <cell r="M4">
            <v>-8.625326404384055</v>
          </cell>
        </row>
        <row r="5">
          <cell r="E5">
            <v>4539.04</v>
          </cell>
          <cell r="M5">
            <v>-8.638506346337323</v>
          </cell>
        </row>
        <row r="6">
          <cell r="E6">
            <v>1.638</v>
          </cell>
          <cell r="M6">
            <v>52.23048327137545</v>
          </cell>
        </row>
        <row r="7">
          <cell r="E7">
            <v>237165.24000000002</v>
          </cell>
          <cell r="M7">
            <v>-9.256225821255626</v>
          </cell>
        </row>
        <row r="8">
          <cell r="E8">
            <v>237135.76</v>
          </cell>
          <cell r="M8">
            <v>-9.259586851672651</v>
          </cell>
        </row>
        <row r="9">
          <cell r="E9">
            <v>29.479999999999997</v>
          </cell>
          <cell r="M9">
            <v>29.255160560514895</v>
          </cell>
        </row>
        <row r="10">
          <cell r="E10">
            <v>15352.782</v>
          </cell>
          <cell r="M10">
            <v>10.689826588114244</v>
          </cell>
        </row>
        <row r="11">
          <cell r="E11">
            <v>11089.99</v>
          </cell>
          <cell r="M11">
            <v>14.17571545203431</v>
          </cell>
        </row>
        <row r="12">
          <cell r="E12">
            <v>4262.792</v>
          </cell>
          <cell r="M12">
            <v>2.544835725525445</v>
          </cell>
        </row>
        <row r="13">
          <cell r="E13">
            <v>2089689.3308</v>
          </cell>
          <cell r="M13">
            <v>12.394558257125368</v>
          </cell>
        </row>
        <row r="14">
          <cell r="E14">
            <v>1762100.96</v>
          </cell>
          <cell r="M14">
            <v>14.15433567078044</v>
          </cell>
        </row>
        <row r="15">
          <cell r="E15">
            <v>327588.37080000003</v>
          </cell>
          <cell r="M15">
            <v>3.788269546468854</v>
          </cell>
        </row>
        <row r="16">
          <cell r="E16">
            <v>5125.2827</v>
          </cell>
          <cell r="M16">
            <v>-1.1027582337591184</v>
          </cell>
        </row>
        <row r="17">
          <cell r="E17">
            <v>220010</v>
          </cell>
          <cell r="M17">
            <v>-0.05405921073553088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6" sqref="H6"/>
    </sheetView>
  </sheetViews>
  <sheetFormatPr defaultColWidth="8.00390625" defaultRowHeight="14.25"/>
  <cols>
    <col min="1" max="1" width="20.875" style="380" bestFit="1" customWidth="1"/>
    <col min="2" max="2" width="8.00390625" style="380" customWidth="1"/>
    <col min="3" max="3" width="13.875" style="380" customWidth="1"/>
    <col min="4" max="4" width="17.625" style="380" customWidth="1"/>
    <col min="5" max="5" width="13.125" style="380" customWidth="1"/>
    <col min="6" max="7" width="8.00390625" style="215" customWidth="1"/>
    <col min="8" max="11" width="7.375" style="215" customWidth="1"/>
    <col min="12" max="16384" width="8.00390625" style="215" customWidth="1"/>
  </cols>
  <sheetData>
    <row r="1" spans="1:5" ht="35.25" customHeight="1">
      <c r="A1" s="402" t="s">
        <v>0</v>
      </c>
      <c r="B1" s="402"/>
      <c r="C1" s="402"/>
      <c r="D1" s="402"/>
      <c r="E1" s="402"/>
    </row>
    <row r="2" spans="1:5" ht="35.25" customHeight="1">
      <c r="A2" s="381"/>
      <c r="B2" s="381"/>
      <c r="C2" s="381"/>
      <c r="D2" s="381"/>
      <c r="E2" s="381"/>
    </row>
    <row r="3" spans="1:5" ht="35.25" customHeight="1">
      <c r="A3" s="382" t="s">
        <v>1</v>
      </c>
      <c r="B3" s="383" t="s">
        <v>2</v>
      </c>
      <c r="C3" s="383" t="s">
        <v>3</v>
      </c>
      <c r="D3" s="383" t="s">
        <v>4</v>
      </c>
      <c r="E3" s="384" t="s">
        <v>5</v>
      </c>
    </row>
    <row r="4" spans="1:5" ht="35.25" customHeight="1">
      <c r="A4" s="382" t="s">
        <v>6</v>
      </c>
      <c r="B4" s="383" t="s">
        <v>7</v>
      </c>
      <c r="C4" s="385" t="s">
        <v>8</v>
      </c>
      <c r="D4" s="386" t="s">
        <v>9</v>
      </c>
      <c r="E4" s="386" t="s">
        <v>9</v>
      </c>
    </row>
    <row r="5" spans="1:5" ht="35.25" customHeight="1">
      <c r="A5" s="382" t="s">
        <v>10</v>
      </c>
      <c r="B5" s="383" t="s">
        <v>7</v>
      </c>
      <c r="C5" s="387" t="s">
        <v>11</v>
      </c>
      <c r="D5" s="388">
        <v>0.075</v>
      </c>
      <c r="E5" s="388">
        <v>0.075</v>
      </c>
    </row>
    <row r="6" spans="1:5" ht="35.25" customHeight="1">
      <c r="A6" s="382" t="s">
        <v>12</v>
      </c>
      <c r="B6" s="383" t="s">
        <v>7</v>
      </c>
      <c r="C6" s="387" t="s">
        <v>11</v>
      </c>
      <c r="D6" s="388">
        <v>0.115</v>
      </c>
      <c r="E6" s="388">
        <v>0.13</v>
      </c>
    </row>
    <row r="7" spans="1:5" ht="35.25" customHeight="1">
      <c r="A7" s="382" t="s">
        <v>13</v>
      </c>
      <c r="B7" s="383" t="s">
        <v>7</v>
      </c>
      <c r="C7" s="387" t="s">
        <v>11</v>
      </c>
      <c r="D7" s="388">
        <v>0.105</v>
      </c>
      <c r="E7" s="388">
        <v>0.115</v>
      </c>
    </row>
    <row r="8" spans="1:5" ht="35.25" customHeight="1">
      <c r="A8" s="382" t="s">
        <v>14</v>
      </c>
      <c r="B8" s="383" t="s">
        <v>7</v>
      </c>
      <c r="C8" s="389" t="s">
        <v>15</v>
      </c>
      <c r="D8" s="390">
        <v>0.15</v>
      </c>
      <c r="E8" s="391" t="s">
        <v>11</v>
      </c>
    </row>
    <row r="9" spans="1:5" ht="35.25" customHeight="1">
      <c r="A9" s="382" t="s">
        <v>16</v>
      </c>
      <c r="B9" s="383" t="s">
        <v>7</v>
      </c>
      <c r="C9" s="392" t="s">
        <v>17</v>
      </c>
      <c r="D9" s="391" t="s">
        <v>18</v>
      </c>
      <c r="E9" s="391" t="s">
        <v>19</v>
      </c>
    </row>
    <row r="10" spans="1:5" ht="35.25" customHeight="1">
      <c r="A10" s="382" t="s">
        <v>20</v>
      </c>
      <c r="B10" s="383" t="s">
        <v>7</v>
      </c>
      <c r="C10" s="393" t="s">
        <v>11</v>
      </c>
      <c r="D10" s="391" t="s">
        <v>21</v>
      </c>
      <c r="E10" s="390">
        <v>0.09</v>
      </c>
    </row>
    <row r="11" spans="1:5" ht="35.25" customHeight="1">
      <c r="A11" s="382" t="s">
        <v>22</v>
      </c>
      <c r="B11" s="383" t="s">
        <v>7</v>
      </c>
      <c r="C11" s="389" t="s">
        <v>23</v>
      </c>
      <c r="D11" s="394" t="s">
        <v>24</v>
      </c>
      <c r="E11" s="394" t="s">
        <v>25</v>
      </c>
    </row>
    <row r="12" spans="1:5" ht="35.25" customHeight="1">
      <c r="A12" s="382" t="s">
        <v>26</v>
      </c>
      <c r="B12" s="383" t="s">
        <v>27</v>
      </c>
      <c r="C12" s="387" t="s">
        <v>28</v>
      </c>
      <c r="D12" s="391" t="s">
        <v>29</v>
      </c>
      <c r="E12" s="391" t="s">
        <v>30</v>
      </c>
    </row>
    <row r="13" spans="1:5" ht="35.25" customHeight="1">
      <c r="A13" s="382" t="s">
        <v>31</v>
      </c>
      <c r="B13" s="383" t="s">
        <v>7</v>
      </c>
      <c r="C13" s="395" t="s">
        <v>32</v>
      </c>
      <c r="D13" s="391" t="s">
        <v>33</v>
      </c>
      <c r="E13" s="391" t="s">
        <v>11</v>
      </c>
    </row>
    <row r="14" spans="1:5" ht="35.25" customHeight="1">
      <c r="A14" s="382" t="s">
        <v>34</v>
      </c>
      <c r="B14" s="383" t="s">
        <v>7</v>
      </c>
      <c r="C14" s="396" t="s">
        <v>35</v>
      </c>
      <c r="D14" s="397" t="s">
        <v>35</v>
      </c>
      <c r="E14" s="397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10" sqref="G10"/>
    </sheetView>
  </sheetViews>
  <sheetFormatPr defaultColWidth="8.00390625" defaultRowHeight="14.25"/>
  <cols>
    <col min="1" max="1" width="24.5039062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419" t="s">
        <v>195</v>
      </c>
      <c r="B1" s="419"/>
      <c r="C1" s="420"/>
      <c r="D1" s="420"/>
    </row>
    <row r="2" spans="1:4" ht="14.25">
      <c r="A2" s="271"/>
      <c r="B2" s="271"/>
      <c r="C2" s="271"/>
      <c r="D2" s="271"/>
    </row>
    <row r="3" spans="1:4" ht="18.75">
      <c r="A3" s="421"/>
      <c r="B3" s="421"/>
      <c r="C3" s="421"/>
      <c r="D3" s="272"/>
    </row>
    <row r="4" spans="1:4" ht="24" customHeight="1">
      <c r="A4" s="273" t="s">
        <v>76</v>
      </c>
      <c r="B4" s="273" t="s">
        <v>137</v>
      </c>
      <c r="C4" s="262" t="s">
        <v>196</v>
      </c>
      <c r="D4" s="263" t="s">
        <v>197</v>
      </c>
    </row>
    <row r="5" spans="1:4" ht="24.75" customHeight="1">
      <c r="A5" s="274" t="s">
        <v>198</v>
      </c>
      <c r="B5" s="275" t="s">
        <v>42</v>
      </c>
      <c r="C5" s="276">
        <f>'[5]Sheet1'!B21/10000</f>
        <v>604.4339529943229</v>
      </c>
      <c r="D5" s="277">
        <f>ROUND('[5]Sheet1'!D21,1)</f>
        <v>9</v>
      </c>
    </row>
    <row r="6" spans="1:4" ht="24.75" customHeight="1">
      <c r="A6" s="278" t="s">
        <v>199</v>
      </c>
      <c r="B6" s="279" t="s">
        <v>42</v>
      </c>
      <c r="C6" s="280"/>
      <c r="D6" s="281"/>
    </row>
    <row r="7" spans="1:4" ht="24.75" customHeight="1">
      <c r="A7" s="282" t="s">
        <v>200</v>
      </c>
      <c r="B7" s="279" t="s">
        <v>42</v>
      </c>
      <c r="C7" s="280">
        <f>'[5]Sheet1'!B23/10000</f>
        <v>528.182404494267</v>
      </c>
      <c r="D7" s="281">
        <f>ROUND('[5]Sheet1'!D23,1)</f>
        <v>8.8</v>
      </c>
    </row>
    <row r="8" spans="1:4" ht="24.75" customHeight="1">
      <c r="A8" s="282" t="s">
        <v>201</v>
      </c>
      <c r="B8" s="279" t="s">
        <v>42</v>
      </c>
      <c r="C8" s="280">
        <f>'[5]Sheet1'!B24/10000</f>
        <v>76.251548500056</v>
      </c>
      <c r="D8" s="281">
        <f>ROUND('[5]Sheet1'!D24,1)</f>
        <v>10.3</v>
      </c>
    </row>
    <row r="9" spans="1:4" ht="24.75" customHeight="1">
      <c r="A9" s="278" t="s">
        <v>202</v>
      </c>
      <c r="B9" s="279" t="s">
        <v>42</v>
      </c>
      <c r="C9" s="280"/>
      <c r="D9" s="281"/>
    </row>
    <row r="10" spans="1:4" ht="24.75" customHeight="1">
      <c r="A10" s="282" t="s">
        <v>203</v>
      </c>
      <c r="B10" s="279" t="s">
        <v>42</v>
      </c>
      <c r="C10" s="280">
        <f>'[5]Sheet1'!B26/10000</f>
        <v>520.1943060495317</v>
      </c>
      <c r="D10" s="281">
        <f>ROUND('[5]Sheet1'!D26,1)</f>
        <v>8.8</v>
      </c>
    </row>
    <row r="11" spans="1:4" ht="24.75" customHeight="1">
      <c r="A11" s="282" t="s">
        <v>204</v>
      </c>
      <c r="B11" s="279" t="s">
        <v>42</v>
      </c>
      <c r="C11" s="280">
        <f>'[5]Sheet1'!B27/10000</f>
        <v>84.23964694479118</v>
      </c>
      <c r="D11" s="281">
        <f>ROUND('[5]Sheet1'!D27,1)</f>
        <v>9.8</v>
      </c>
    </row>
    <row r="12" spans="1:4" ht="24.75" customHeight="1">
      <c r="A12" s="283"/>
      <c r="B12" s="279"/>
      <c r="C12" s="284"/>
      <c r="D12" s="285"/>
    </row>
    <row r="13" spans="1:5" ht="24.75" customHeight="1">
      <c r="A13" s="283" t="s">
        <v>205</v>
      </c>
      <c r="B13" s="279"/>
      <c r="C13" s="286"/>
      <c r="D13" s="287"/>
      <c r="E13" s="24"/>
    </row>
    <row r="14" spans="1:4" ht="24.75" customHeight="1">
      <c r="A14" s="208" t="s">
        <v>206</v>
      </c>
      <c r="B14" s="288" t="s">
        <v>207</v>
      </c>
      <c r="C14" s="209">
        <v>2450.81</v>
      </c>
      <c r="D14" s="25">
        <v>4.26</v>
      </c>
    </row>
    <row r="15" spans="1:4" ht="24.75" customHeight="1">
      <c r="A15" s="208" t="s">
        <v>208</v>
      </c>
      <c r="B15" s="288" t="s">
        <v>207</v>
      </c>
      <c r="C15" s="289">
        <v>14.52</v>
      </c>
      <c r="D15" s="25">
        <v>26.79</v>
      </c>
    </row>
    <row r="16" spans="1:4" ht="24.75" customHeight="1">
      <c r="A16" s="208" t="s">
        <v>209</v>
      </c>
      <c r="B16" s="279" t="s">
        <v>42</v>
      </c>
      <c r="C16" s="209">
        <v>212.17</v>
      </c>
      <c r="D16" s="25">
        <v>2.94</v>
      </c>
    </row>
    <row r="17" spans="1:4" ht="24.75" customHeight="1">
      <c r="A17" s="290" t="s">
        <v>210</v>
      </c>
      <c r="B17" s="291" t="s">
        <v>211</v>
      </c>
      <c r="C17" s="398">
        <v>5985.98</v>
      </c>
      <c r="D17" s="212">
        <v>15.05</v>
      </c>
    </row>
    <row r="18" spans="1:4" ht="18.75">
      <c r="A18" s="258" t="s">
        <v>212</v>
      </c>
      <c r="B18" s="258"/>
      <c r="C18" s="292"/>
      <c r="D18" s="292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23" sqref="C23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422" t="s">
        <v>213</v>
      </c>
      <c r="B1" s="422"/>
      <c r="C1" s="422"/>
    </row>
    <row r="2" spans="1:3" ht="6.75" customHeight="1">
      <c r="A2" s="259"/>
      <c r="B2" s="259"/>
      <c r="C2" s="259"/>
    </row>
    <row r="3" spans="1:3" ht="15.75" customHeight="1">
      <c r="A3" s="260"/>
      <c r="B3" s="423"/>
      <c r="C3" s="423"/>
    </row>
    <row r="4" spans="1:3" ht="32.25" customHeight="1">
      <c r="A4" s="261" t="s">
        <v>76</v>
      </c>
      <c r="B4" s="262" t="s">
        <v>214</v>
      </c>
      <c r="C4" s="263" t="s">
        <v>122</v>
      </c>
    </row>
    <row r="5" spans="1:3" ht="18.75">
      <c r="A5" s="264" t="s">
        <v>215</v>
      </c>
      <c r="B5" s="265">
        <f>'[5]Sheet1'!$B31/10000</f>
        <v>133.58058</v>
      </c>
      <c r="C5" s="266">
        <f>ROUND('[5]Sheet1'!$C$31,1)</f>
        <v>5.8</v>
      </c>
    </row>
    <row r="6" spans="1:3" ht="21" customHeight="1">
      <c r="A6" s="264" t="s">
        <v>216</v>
      </c>
      <c r="B6" s="265">
        <f>'[5]Sheet1'!$B33/10000</f>
        <v>16.3073</v>
      </c>
      <c r="C6" s="267">
        <f>ROUND('[5]Sheet1'!$C33,1)</f>
        <v>9.3</v>
      </c>
    </row>
    <row r="7" spans="1:3" ht="21" customHeight="1">
      <c r="A7" s="264" t="s">
        <v>217</v>
      </c>
      <c r="B7" s="265">
        <f>'[5]Sheet1'!$B34/10000</f>
        <v>1.01175</v>
      </c>
      <c r="C7" s="267">
        <f>ROUND('[5]Sheet1'!$C34,1)</f>
        <v>15.5</v>
      </c>
    </row>
    <row r="8" spans="1:3" ht="21" customHeight="1">
      <c r="A8" s="264" t="s">
        <v>218</v>
      </c>
      <c r="B8" s="265">
        <f>'[5]Sheet1'!$B35/10000</f>
        <v>1.6675900000000001</v>
      </c>
      <c r="C8" s="267">
        <f>ROUND('[5]Sheet1'!$C35,1)</f>
        <v>9.5</v>
      </c>
    </row>
    <row r="9" spans="1:3" ht="21" customHeight="1">
      <c r="A9" s="264" t="s">
        <v>219</v>
      </c>
      <c r="B9" s="265">
        <f>'[5]Sheet1'!$B36/10000</f>
        <v>13.21486</v>
      </c>
      <c r="C9" s="267">
        <f>ROUND('[5]Sheet1'!$C36,1)</f>
        <v>-3.7</v>
      </c>
    </row>
    <row r="10" spans="1:3" ht="21" customHeight="1">
      <c r="A10" s="264" t="s">
        <v>220</v>
      </c>
      <c r="B10" s="265">
        <f>'[5]Sheet1'!$B37/10000</f>
        <v>0.594</v>
      </c>
      <c r="C10" s="267">
        <f>ROUND('[5]Sheet1'!$C37,1)</f>
        <v>14.9</v>
      </c>
    </row>
    <row r="11" spans="1:3" ht="21" customHeight="1">
      <c r="A11" s="264" t="s">
        <v>221</v>
      </c>
      <c r="B11" s="265">
        <f>'[5]Sheet1'!$B38/10000</f>
        <v>2.56847</v>
      </c>
      <c r="C11" s="267">
        <f>ROUND('[5]Sheet1'!$C38,1)</f>
        <v>10.6</v>
      </c>
    </row>
    <row r="12" spans="1:3" ht="21" customHeight="1">
      <c r="A12" s="264" t="s">
        <v>222</v>
      </c>
      <c r="B12" s="265">
        <f>'[5]Sheet1'!$B39/10000</f>
        <v>5.99684</v>
      </c>
      <c r="C12" s="267">
        <f>ROUND('[5]Sheet1'!$C39,1)</f>
        <v>17.7</v>
      </c>
    </row>
    <row r="13" spans="1:3" ht="21" customHeight="1">
      <c r="A13" s="264" t="s">
        <v>223</v>
      </c>
      <c r="B13" s="265">
        <f>'[5]Sheet1'!$B40/10000</f>
        <v>1.7930400000000002</v>
      </c>
      <c r="C13" s="267">
        <f>ROUND('[5]Sheet1'!$C40,1)</f>
        <v>-18.8</v>
      </c>
    </row>
    <row r="14" spans="1:3" ht="21" customHeight="1">
      <c r="A14" s="264" t="s">
        <v>224</v>
      </c>
      <c r="B14" s="265">
        <f>'[5]Sheet1'!$B41/10000</f>
        <v>0.27398</v>
      </c>
      <c r="C14" s="267">
        <f>ROUND('[5]Sheet1'!$C41,1)</f>
        <v>0.4</v>
      </c>
    </row>
    <row r="15" spans="1:3" ht="21" customHeight="1">
      <c r="A15" s="264" t="s">
        <v>225</v>
      </c>
      <c r="B15" s="265">
        <f>'[5]Sheet1'!$B42/10000</f>
        <v>0.02267</v>
      </c>
      <c r="C15" s="267">
        <f>ROUND('[5]Sheet1'!$C42,1)</f>
        <v>54.3</v>
      </c>
    </row>
    <row r="16" spans="1:3" ht="21" customHeight="1">
      <c r="A16" s="264" t="s">
        <v>226</v>
      </c>
      <c r="B16" s="265">
        <f>'[5]Sheet1'!$B43/10000</f>
        <v>0.03205</v>
      </c>
      <c r="C16" s="267">
        <f>ROUND('[5]Sheet1'!$C43,1)</f>
        <v>38.2</v>
      </c>
    </row>
    <row r="17" spans="1:3" ht="21" customHeight="1">
      <c r="A17" s="264" t="s">
        <v>227</v>
      </c>
      <c r="B17" s="265">
        <f>'[5]Sheet1'!$B44/10000</f>
        <v>7.268960000000001</v>
      </c>
      <c r="C17" s="267">
        <f>ROUND('[5]Sheet1'!$C44,1)</f>
        <v>3.2</v>
      </c>
    </row>
    <row r="18" spans="1:3" ht="21" customHeight="1">
      <c r="A18" s="264" t="s">
        <v>228</v>
      </c>
      <c r="B18" s="265">
        <f>'[5]Sheet1'!$B45/10000</f>
        <v>5.10968</v>
      </c>
      <c r="C18" s="267">
        <f>ROUND('[5]Sheet1'!$C45,1)</f>
        <v>4.4</v>
      </c>
    </row>
    <row r="19" spans="1:3" ht="21" customHeight="1">
      <c r="A19" s="264" t="s">
        <v>229</v>
      </c>
      <c r="B19" s="265">
        <f>'[5]Sheet1'!$B46/10000</f>
        <v>1.61404</v>
      </c>
      <c r="C19" s="267">
        <f>ROUND('[5]Sheet1'!$C46,1)</f>
        <v>10.7</v>
      </c>
    </row>
    <row r="20" spans="1:3" ht="21" customHeight="1">
      <c r="A20" s="264" t="s">
        <v>230</v>
      </c>
      <c r="B20" s="265">
        <f>'[5]Sheet1'!$B47/10000</f>
        <v>0.10003</v>
      </c>
      <c r="C20" s="267">
        <f>ROUND('[5]Sheet1'!$C47,1)</f>
        <v>9.2</v>
      </c>
    </row>
    <row r="21" spans="1:3" ht="21" customHeight="1">
      <c r="A21" s="264" t="s">
        <v>231</v>
      </c>
      <c r="B21" s="265">
        <f>'[5]Sheet1'!$B48/10000</f>
        <v>1.8702599999999998</v>
      </c>
      <c r="C21" s="267">
        <f>ROUND('[5]Sheet1'!$C48,1)</f>
        <v>6.7</v>
      </c>
    </row>
    <row r="22" spans="1:3" ht="21" customHeight="1">
      <c r="A22" s="264" t="s">
        <v>232</v>
      </c>
      <c r="B22" s="265">
        <f>'[5]Sheet1'!$B49/10000</f>
        <v>0.6886</v>
      </c>
      <c r="C22" s="267">
        <f>ROUND('[5]Sheet1'!$C49,1)</f>
        <v>5.2</v>
      </c>
    </row>
    <row r="23" spans="1:3" ht="21" customHeight="1">
      <c r="A23" s="264" t="s">
        <v>233</v>
      </c>
      <c r="B23" s="265">
        <f>'[5]Sheet1'!$B50/10000</f>
        <v>30.80937</v>
      </c>
      <c r="C23" s="267">
        <f>ROUND('[5]Sheet1'!$C50,1)</f>
        <v>12.4</v>
      </c>
    </row>
    <row r="24" spans="1:3" ht="21" customHeight="1">
      <c r="A24" s="264" t="s">
        <v>234</v>
      </c>
      <c r="B24" s="265">
        <f>'[5]Sheet1'!$B51/10000</f>
        <v>3.23294</v>
      </c>
      <c r="C24" s="267">
        <f>ROUND('[5]Sheet1'!$C51,1)</f>
        <v>9.7</v>
      </c>
    </row>
    <row r="25" spans="1:3" ht="21" customHeight="1">
      <c r="A25" s="264" t="s">
        <v>235</v>
      </c>
      <c r="B25" s="265">
        <f>'[5]Sheet1'!$B52/10000</f>
        <v>2.33632</v>
      </c>
      <c r="C25" s="267">
        <f>ROUND('[5]Sheet1'!$C52,1)</f>
        <v>14.4</v>
      </c>
    </row>
    <row r="26" spans="1:3" ht="21" customHeight="1">
      <c r="A26" s="264" t="s">
        <v>236</v>
      </c>
      <c r="B26" s="265">
        <f>'[5]Sheet1'!$B53/10000</f>
        <v>33.11685</v>
      </c>
      <c r="C26" s="267">
        <f>ROUND('[5]Sheet1'!$C53,1)</f>
        <v>1.7</v>
      </c>
    </row>
    <row r="27" spans="1:3" ht="21" customHeight="1">
      <c r="A27" s="264" t="s">
        <v>237</v>
      </c>
      <c r="B27" s="265">
        <f>'[5]Sheet1'!$B54/10000</f>
        <v>1.34327</v>
      </c>
      <c r="C27" s="267">
        <f>ROUND('[5]Sheet1'!$C54,1)</f>
        <v>15.5</v>
      </c>
    </row>
    <row r="28" spans="1:3" ht="21" customHeight="1">
      <c r="A28" s="268" t="s">
        <v>238</v>
      </c>
      <c r="B28" s="269">
        <f>'[5]Sheet1'!$B55/10000</f>
        <v>2.60771</v>
      </c>
      <c r="C28" s="270">
        <f>ROUND('[5]Sheet1'!$C55,1)</f>
        <v>-7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18" sqref="C18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214" bestFit="1" customWidth="1"/>
  </cols>
  <sheetData>
    <row r="1" spans="1:5" ht="25.5">
      <c r="A1" s="417" t="s">
        <v>239</v>
      </c>
      <c r="B1" s="417"/>
      <c r="C1" s="417"/>
      <c r="D1" s="244"/>
      <c r="E1" s="244"/>
    </row>
    <row r="2" spans="1:5" ht="11.25" customHeight="1">
      <c r="A2" s="198"/>
      <c r="B2" s="198"/>
      <c r="C2" s="198"/>
      <c r="D2" s="198"/>
      <c r="E2" s="245"/>
    </row>
    <row r="3" spans="1:5" ht="27.75" customHeight="1">
      <c r="A3" s="217"/>
      <c r="B3" s="424"/>
      <c r="C3" s="424"/>
      <c r="E3"/>
    </row>
    <row r="4" spans="1:5" ht="32.25" customHeight="1">
      <c r="A4" s="219" t="s">
        <v>186</v>
      </c>
      <c r="B4" s="219" t="s">
        <v>214</v>
      </c>
      <c r="C4" s="220" t="s">
        <v>122</v>
      </c>
      <c r="E4"/>
    </row>
    <row r="5" spans="1:3" s="197" customFormat="1" ht="22.5" customHeight="1">
      <c r="A5" s="246" t="s">
        <v>62</v>
      </c>
      <c r="B5" s="247">
        <f>'[6]海关3'!G7/10000</f>
        <v>103.06447961</v>
      </c>
      <c r="C5" s="248">
        <f>'[6]海关3'!$H$7</f>
        <v>125.3004</v>
      </c>
    </row>
    <row r="6" spans="1:4" s="197" customFormat="1" ht="22.5" customHeight="1">
      <c r="A6" s="249" t="s">
        <v>240</v>
      </c>
      <c r="B6" s="250">
        <f>'[6]海关3'!$M$7/10000</f>
        <v>57.012392520000006</v>
      </c>
      <c r="C6" s="251">
        <f>'[6]海关3'!$N$7</f>
        <v>89.1913</v>
      </c>
      <c r="D6" s="207"/>
    </row>
    <row r="7" spans="1:3" s="197" customFormat="1" ht="22.5" customHeight="1">
      <c r="A7" s="249" t="s">
        <v>241</v>
      </c>
      <c r="B7" s="250">
        <f>'[6]海关3'!$S$7/10000</f>
        <v>46.05208709</v>
      </c>
      <c r="C7" s="251">
        <f>'[6]海关3'!$T$7</f>
        <v>195.0054</v>
      </c>
    </row>
    <row r="8" spans="1:3" s="197" customFormat="1" ht="22.5" customHeight="1">
      <c r="A8" s="249" t="s">
        <v>242</v>
      </c>
      <c r="B8" s="250"/>
      <c r="C8" s="29"/>
    </row>
    <row r="9" spans="1:3" s="197" customFormat="1" ht="22.5" customHeight="1">
      <c r="A9" s="249" t="s">
        <v>243</v>
      </c>
      <c r="B9" s="250">
        <f>'[10]海关2'!G8/10000</f>
        <v>53.287951729999996</v>
      </c>
      <c r="C9" s="251">
        <f>'[10]海关2'!H8</f>
        <v>226.1794</v>
      </c>
    </row>
    <row r="10" spans="1:3" s="197" customFormat="1" ht="22.5" customHeight="1">
      <c r="A10" s="249" t="s">
        <v>244</v>
      </c>
      <c r="B10" s="250">
        <f>'[10]海关2'!G9/10000</f>
        <v>0.0785439</v>
      </c>
      <c r="C10" s="252">
        <f>'[10]海关2'!H9</f>
        <v>-44.3714</v>
      </c>
    </row>
    <row r="11" spans="1:3" s="197" customFormat="1" ht="22.5" customHeight="1">
      <c r="A11" s="249" t="s">
        <v>245</v>
      </c>
      <c r="B11" s="250">
        <f>'[10]海关2'!G10/10000</f>
        <v>0.36813318</v>
      </c>
      <c r="C11" s="251">
        <f>'[10]海关2'!H10</f>
        <v>134.1245</v>
      </c>
    </row>
    <row r="12" spans="1:3" s="197" customFormat="1" ht="22.5" customHeight="1">
      <c r="A12" s="249" t="s">
        <v>246</v>
      </c>
      <c r="B12" s="250">
        <f>'[10]海关2'!G11/10000</f>
        <v>0.46776744</v>
      </c>
      <c r="C12" s="251">
        <f>'[10]海关2'!H11</f>
        <v>19.0904</v>
      </c>
    </row>
    <row r="13" spans="1:3" s="197" customFormat="1" ht="22.5" customHeight="1">
      <c r="A13" s="249" t="s">
        <v>247</v>
      </c>
      <c r="B13" s="253"/>
      <c r="C13" s="29"/>
    </row>
    <row r="14" spans="1:6" ht="22.5" customHeight="1">
      <c r="A14" s="249" t="s">
        <v>248</v>
      </c>
      <c r="B14" s="253">
        <f>'[6]海关3'!G8/10000</f>
        <v>95.97545269000001</v>
      </c>
      <c r="C14" s="29">
        <f>'[6]海关3'!H8</f>
        <v>127.557</v>
      </c>
      <c r="D14" s="254"/>
      <c r="E14" s="197"/>
      <c r="F14" s="197"/>
    </row>
    <row r="15" spans="1:6" ht="22.5" customHeight="1">
      <c r="A15" s="249" t="s">
        <v>249</v>
      </c>
      <c r="B15" s="253">
        <f>'[6]海关3'!G9/10000</f>
        <v>0.12447552</v>
      </c>
      <c r="C15" s="29">
        <f>'[6]海关3'!H9</f>
        <v>-18.823</v>
      </c>
      <c r="E15" s="197"/>
      <c r="F15" s="197"/>
    </row>
    <row r="16" spans="1:6" ht="22.5" customHeight="1">
      <c r="A16" s="249" t="s">
        <v>250</v>
      </c>
      <c r="B16" s="253">
        <f>'[6]海关3'!G10/10000</f>
        <v>0.39850082000000003</v>
      </c>
      <c r="C16" s="29">
        <f>'[6]海关3'!H10</f>
        <v>-82.7937</v>
      </c>
      <c r="E16" s="197"/>
      <c r="F16" s="197"/>
    </row>
    <row r="17" spans="1:6" ht="22.5" customHeight="1">
      <c r="A17" s="249" t="s">
        <v>251</v>
      </c>
      <c r="B17" s="253">
        <f>'[6]海关3'!G11/10000</f>
        <v>3.86175268</v>
      </c>
      <c r="C17" s="29">
        <f>'[6]海关3'!H11</f>
        <v>234238.1846</v>
      </c>
      <c r="E17" s="197"/>
      <c r="F17" s="197"/>
    </row>
    <row r="18" spans="1:6" ht="22.5" customHeight="1">
      <c r="A18" s="249" t="s">
        <v>252</v>
      </c>
      <c r="B18" s="253">
        <f>'[6]海关3'!G12/10000</f>
        <v>2.65598752</v>
      </c>
      <c r="C18" s="29">
        <f>'[6]海关3'!H12</f>
        <v>142.0139</v>
      </c>
      <c r="E18" s="197"/>
      <c r="F18" s="197"/>
    </row>
    <row r="19" spans="1:5" ht="22.5" customHeight="1">
      <c r="A19" s="255" t="s">
        <v>253</v>
      </c>
      <c r="B19" s="256">
        <v>0.01</v>
      </c>
      <c r="C19" s="257" t="str">
        <f>'[6]海关3'!H13</f>
        <v>. </v>
      </c>
      <c r="E19" s="197"/>
    </row>
    <row r="20" spans="1:5" ht="18.75">
      <c r="A20" s="258" t="s">
        <v>254</v>
      </c>
      <c r="B20" s="217"/>
      <c r="C20" s="217"/>
      <c r="E20"/>
    </row>
    <row r="21" ht="14.25">
      <c r="E21"/>
    </row>
  </sheetData>
  <sheetProtection/>
  <mergeCells count="2">
    <mergeCell ref="A1:C1"/>
    <mergeCell ref="B3:C3"/>
  </mergeCells>
  <printOptions horizontalCentered="1"/>
  <pageMargins left="0.59" right="0.59" top="0.71" bottom="0.98" header="0.43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9" sqref="F9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214" customWidth="1"/>
    <col min="4" max="4" width="13.00390625" style="0" bestFit="1" customWidth="1"/>
  </cols>
  <sheetData>
    <row r="1" spans="1:4" ht="25.5">
      <c r="A1" s="417" t="s">
        <v>255</v>
      </c>
      <c r="B1" s="417"/>
      <c r="C1" s="417"/>
      <c r="D1" s="417"/>
    </row>
    <row r="2" spans="1:4" ht="15">
      <c r="A2" s="215"/>
      <c r="B2" s="215"/>
      <c r="C2" s="215"/>
      <c r="D2" s="216"/>
    </row>
    <row r="3" spans="1:4" ht="18.75">
      <c r="A3" s="217"/>
      <c r="B3" s="217"/>
      <c r="C3" s="217"/>
      <c r="D3" s="218" t="s">
        <v>256</v>
      </c>
    </row>
    <row r="4" spans="1:4" ht="26.25" customHeight="1">
      <c r="A4" s="219" t="s">
        <v>257</v>
      </c>
      <c r="B4" s="399" t="s">
        <v>419</v>
      </c>
      <c r="C4" s="399" t="s">
        <v>420</v>
      </c>
      <c r="D4" s="220" t="s">
        <v>197</v>
      </c>
    </row>
    <row r="5" spans="1:6" s="1" customFormat="1" ht="26.25" customHeight="1">
      <c r="A5" s="221" t="s">
        <v>258</v>
      </c>
      <c r="B5" s="222">
        <f>'[1]Sheet2'!B6/10000</f>
        <v>33.0168</v>
      </c>
      <c r="C5" s="223">
        <f>'[1]Sheet2'!C6/10000</f>
        <v>184.9448</v>
      </c>
      <c r="D5" s="224">
        <f>ROUND('[1]Sheet2'!$E6,1)</f>
        <v>5.2</v>
      </c>
      <c r="E5" s="225"/>
      <c r="F5" s="225"/>
    </row>
    <row r="6" spans="1:6" ht="26.25" customHeight="1">
      <c r="A6" s="226" t="s">
        <v>259</v>
      </c>
      <c r="B6" s="227">
        <f>'[1]Sheet2'!B7/10000</f>
        <v>24.2921</v>
      </c>
      <c r="C6" s="228">
        <f>'[1]Sheet2'!C7/10000</f>
        <v>148.2692</v>
      </c>
      <c r="D6" s="229">
        <f>ROUND('[1]Sheet2'!$E7,1)</f>
        <v>33.6</v>
      </c>
      <c r="E6" s="225"/>
      <c r="F6" s="225"/>
    </row>
    <row r="7" spans="1:6" ht="26.25" customHeight="1">
      <c r="A7" s="226" t="s">
        <v>260</v>
      </c>
      <c r="B7" s="227">
        <f>'[1]Sheet2'!B8/10000</f>
        <v>8.7247</v>
      </c>
      <c r="C7" s="228">
        <f>'[1]Sheet2'!C8/10000</f>
        <v>36.6756</v>
      </c>
      <c r="D7" s="229">
        <f>ROUND('[1]Sheet2'!$E8,1)</f>
        <v>-43.3</v>
      </c>
      <c r="E7" s="225"/>
      <c r="F7" s="225"/>
    </row>
    <row r="8" spans="1:6" ht="26.25" customHeight="1">
      <c r="A8" s="226" t="s">
        <v>261</v>
      </c>
      <c r="B8" s="227">
        <f>'[1]Sheet2'!B9/10000</f>
        <v>16.5446</v>
      </c>
      <c r="C8" s="228">
        <f>'[1]Sheet2'!C9/10000</f>
        <v>83.5863</v>
      </c>
      <c r="D8" s="229">
        <f>ROUND('[1]Sheet2'!$E9,1)</f>
        <v>-18.9</v>
      </c>
      <c r="E8" s="225"/>
      <c r="F8" s="225"/>
    </row>
    <row r="9" spans="1:6" ht="26.25" customHeight="1">
      <c r="A9" s="226" t="s">
        <v>259</v>
      </c>
      <c r="B9" s="227">
        <f>'[1]Sheet2'!B10/10000</f>
        <v>7.9723</v>
      </c>
      <c r="C9" s="228">
        <f>'[1]Sheet2'!C10/10000</f>
        <v>47.7585</v>
      </c>
      <c r="D9" s="229">
        <f>ROUND('[1]Sheet2'!$E10,1)</f>
        <v>22.8</v>
      </c>
      <c r="E9" s="225"/>
      <c r="F9" s="225"/>
    </row>
    <row r="10" spans="1:6" ht="26.25" customHeight="1">
      <c r="A10" s="230" t="s">
        <v>262</v>
      </c>
      <c r="B10" s="227">
        <f>'[1]Sheet2'!B11/10000</f>
        <v>14.7966</v>
      </c>
      <c r="C10" s="228">
        <f>'[1]Sheet2'!C11/10000</f>
        <v>90.9924</v>
      </c>
      <c r="D10" s="229">
        <f>ROUND('[1]Sheet2'!$E11,1)</f>
        <v>40.4</v>
      </c>
      <c r="E10" s="225"/>
      <c r="F10" s="225"/>
    </row>
    <row r="11" spans="1:6" s="1" customFormat="1" ht="26.25" customHeight="1">
      <c r="A11" s="231" t="s">
        <v>263</v>
      </c>
      <c r="B11" s="232">
        <f>'[1]Sheet2'!B12/10000</f>
        <v>111.3503</v>
      </c>
      <c r="C11" s="233">
        <f>'[1]Sheet2'!C12/10000</f>
        <v>308.4365</v>
      </c>
      <c r="D11" s="234">
        <f>ROUND('[1]Sheet2'!$E12,1)</f>
        <v>21</v>
      </c>
      <c r="E11" s="225"/>
      <c r="F11" s="225"/>
    </row>
    <row r="12" spans="1:4" ht="26.25" customHeight="1">
      <c r="A12" s="219" t="s">
        <v>264</v>
      </c>
      <c r="B12" s="235" t="s">
        <v>265</v>
      </c>
      <c r="C12" s="236" t="s">
        <v>266</v>
      </c>
      <c r="D12" s="237" t="s">
        <v>267</v>
      </c>
    </row>
    <row r="13" spans="1:4" ht="26.25" customHeight="1">
      <c r="A13" s="238" t="s">
        <v>268</v>
      </c>
      <c r="B13" s="239">
        <f>'[7]Sheet1'!C6/10000</f>
        <v>2644.0462447792</v>
      </c>
      <c r="C13" s="240">
        <f>'[7]Sheet1'!D6/10000</f>
        <v>2600.1664502949</v>
      </c>
      <c r="D13" s="241">
        <f>ROUND('[7]Sheet1'!F6,1)</f>
        <v>7.6</v>
      </c>
    </row>
    <row r="14" spans="1:4" ht="26.25" customHeight="1">
      <c r="A14" s="226" t="s">
        <v>269</v>
      </c>
      <c r="B14" s="227">
        <f>'[7]Sheet1'!C7/10000</f>
        <v>1545.2509300129</v>
      </c>
      <c r="C14" s="228">
        <f>'[7]Sheet1'!D7/10000</f>
        <v>1440.9207269038</v>
      </c>
      <c r="D14" s="229">
        <f>ROUND('[7]Sheet1'!F7,1)</f>
        <v>11.6</v>
      </c>
    </row>
    <row r="15" spans="1:4" ht="26.25" customHeight="1">
      <c r="A15" s="226" t="s">
        <v>270</v>
      </c>
      <c r="B15" s="227">
        <f>'[7]Sheet1'!C8/10000</f>
        <v>603.7564450872001</v>
      </c>
      <c r="C15" s="228">
        <f>'[7]Sheet1'!D8/10000</f>
        <v>661.2433098492</v>
      </c>
      <c r="D15" s="229">
        <f>ROUND('[7]Sheet1'!F8,1)</f>
        <v>-2.4</v>
      </c>
    </row>
    <row r="16" spans="1:4" ht="26.25" customHeight="1">
      <c r="A16" s="226" t="s">
        <v>271</v>
      </c>
      <c r="B16" s="227">
        <f>'[7]Sheet1'!C9/10000</f>
        <v>492.78988111230007</v>
      </c>
      <c r="C16" s="228">
        <f>'[7]Sheet1'!D9/10000</f>
        <v>493.42561840220003</v>
      </c>
      <c r="D16" s="229">
        <f>ROUND('[7]Sheet1'!F9,1)</f>
        <v>9.4</v>
      </c>
    </row>
    <row r="17" spans="1:4" ht="26.25" customHeight="1">
      <c r="A17" s="226" t="s">
        <v>272</v>
      </c>
      <c r="B17" s="227">
        <f>'[7]Sheet1'!C10/10000</f>
        <v>1.5352411996000002</v>
      </c>
      <c r="C17" s="228">
        <f>'[7]Sheet1'!D10/10000</f>
        <v>3.7877670791999996</v>
      </c>
      <c r="D17" s="229">
        <f>ROUND('[7]Sheet1'!F10,1)</f>
        <v>-40.5</v>
      </c>
    </row>
    <row r="18" spans="1:4" ht="26.25" customHeight="1">
      <c r="A18" s="221" t="s">
        <v>273</v>
      </c>
      <c r="B18" s="239">
        <f>'[7]Sheet1'!C11/10000</f>
        <v>1486.5074347418001</v>
      </c>
      <c r="C18" s="240">
        <f>'[7]Sheet1'!D11/10000</f>
        <v>1318.2636928703</v>
      </c>
      <c r="D18" s="241">
        <f>ROUND('[7]Sheet1'!F11,1)</f>
        <v>25.1</v>
      </c>
    </row>
    <row r="19" spans="1:4" ht="26.25" customHeight="1">
      <c r="A19" s="226" t="s">
        <v>274</v>
      </c>
      <c r="B19" s="227">
        <f>'[7]Sheet1'!C12/10000</f>
        <v>370.07356610270006</v>
      </c>
      <c r="C19" s="228">
        <f>'[7]Sheet1'!D12/10000</f>
        <v>354.07486268869997</v>
      </c>
      <c r="D19" s="229">
        <f>ROUND('[7]Sheet1'!F12,1)</f>
        <v>13.5</v>
      </c>
    </row>
    <row r="20" spans="1:4" ht="26.25" customHeight="1">
      <c r="A20" s="242" t="s">
        <v>275</v>
      </c>
      <c r="B20" s="232">
        <f>'[7]Sheet1'!C13/10000</f>
        <v>1102.6849115722</v>
      </c>
      <c r="C20" s="233">
        <f>'[7]Sheet1'!D13/10000</f>
        <v>951.8766998441001</v>
      </c>
      <c r="D20" s="234">
        <f>ROUND('[7]Sheet1'!F13,1)</f>
        <v>29.3</v>
      </c>
    </row>
    <row r="21" spans="1:4" ht="18.75">
      <c r="A21" s="213" t="s">
        <v>276</v>
      </c>
      <c r="B21" s="217"/>
      <c r="C21" s="217"/>
      <c r="D21" s="243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3" sqref="D13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4" bestFit="1" customWidth="1"/>
  </cols>
  <sheetData>
    <row r="1" spans="1:4" ht="25.5">
      <c r="A1" s="417" t="s">
        <v>277</v>
      </c>
      <c r="B1" s="417"/>
      <c r="C1" s="417"/>
      <c r="D1" s="417"/>
    </row>
    <row r="3" spans="1:4" ht="18.75">
      <c r="A3" s="189"/>
      <c r="B3" s="425" t="s">
        <v>278</v>
      </c>
      <c r="C3" s="425"/>
      <c r="D3" s="425"/>
    </row>
    <row r="4" spans="1:5" s="196" customFormat="1" ht="37.5">
      <c r="A4" s="199" t="s">
        <v>279</v>
      </c>
      <c r="B4" s="200" t="s">
        <v>280</v>
      </c>
      <c r="C4" s="201" t="s">
        <v>281</v>
      </c>
      <c r="D4" s="202" t="s">
        <v>282</v>
      </c>
      <c r="E4" s="203"/>
    </row>
    <row r="5" spans="1:6" s="197" customFormat="1" ht="26.25" customHeight="1">
      <c r="A5" s="204" t="s">
        <v>283</v>
      </c>
      <c r="B5" s="205">
        <f>'[11]Sheet1'!C11</f>
        <v>99.88451038</v>
      </c>
      <c r="C5" s="206">
        <f>'[11]Sheet1'!D11</f>
        <v>101.40594271</v>
      </c>
      <c r="D5" s="206">
        <f>'[11]Sheet1'!$E$11</f>
        <v>101.12625022</v>
      </c>
      <c r="E5" s="207"/>
      <c r="F5" s="207"/>
    </row>
    <row r="6" spans="1:5" s="197" customFormat="1" ht="26.25" customHeight="1">
      <c r="A6" s="208" t="s">
        <v>284</v>
      </c>
      <c r="B6" s="209">
        <f>'[11]Sheet1'!C12</f>
        <v>99.55988283</v>
      </c>
      <c r="C6" s="25">
        <f>'[11]Sheet1'!D12</f>
        <v>100.3563616</v>
      </c>
      <c r="D6" s="25">
        <f>'[11]Sheet1'!$E$12</f>
        <v>101.04823395</v>
      </c>
      <c r="E6" s="207"/>
    </row>
    <row r="7" spans="1:5" s="197" customFormat="1" ht="26.25" customHeight="1">
      <c r="A7" s="208" t="s">
        <v>285</v>
      </c>
      <c r="B7" s="209">
        <f>'[11]Sheet1'!C19</f>
        <v>100</v>
      </c>
      <c r="C7" s="25">
        <f>'[11]Sheet1'!D19</f>
        <v>100.83447201</v>
      </c>
      <c r="D7" s="25">
        <f>'[11]Sheet1'!E19</f>
        <v>100.44692937</v>
      </c>
      <c r="E7" s="207"/>
    </row>
    <row r="8" spans="1:5" s="197" customFormat="1" ht="26.25" customHeight="1">
      <c r="A8" s="208" t="s">
        <v>286</v>
      </c>
      <c r="B8" s="209">
        <f>'[11]Sheet1'!C20</f>
        <v>99.67776636</v>
      </c>
      <c r="C8" s="25">
        <f>'[11]Sheet1'!D20</f>
        <v>102.22027481</v>
      </c>
      <c r="D8" s="25">
        <f>'[11]Sheet1'!E20</f>
        <v>102.06247527</v>
      </c>
      <c r="E8" s="207"/>
    </row>
    <row r="9" spans="1:5" s="197" customFormat="1" ht="26.25" customHeight="1">
      <c r="A9" s="208" t="s">
        <v>287</v>
      </c>
      <c r="B9" s="209">
        <f>'[11]Sheet1'!C21</f>
        <v>100.23874499</v>
      </c>
      <c r="C9" s="25">
        <f>'[11]Sheet1'!D21</f>
        <v>100.57692284</v>
      </c>
      <c r="D9" s="25">
        <f>'[11]Sheet1'!E21</f>
        <v>100.35416769</v>
      </c>
      <c r="E9" s="207"/>
    </row>
    <row r="10" spans="1:5" s="197" customFormat="1" ht="26.25" customHeight="1">
      <c r="A10" s="208" t="s">
        <v>288</v>
      </c>
      <c r="B10" s="209">
        <f>'[11]Sheet1'!C22</f>
        <v>100.29097148</v>
      </c>
      <c r="C10" s="25">
        <f>'[11]Sheet1'!D22</f>
        <v>103.42032125</v>
      </c>
      <c r="D10" s="25">
        <f>'[11]Sheet1'!E22</f>
        <v>101.85871534</v>
      </c>
      <c r="E10" s="207"/>
    </row>
    <row r="11" spans="1:5" s="197" customFormat="1" ht="26.25" customHeight="1">
      <c r="A11" s="208" t="s">
        <v>289</v>
      </c>
      <c r="B11" s="209">
        <f>'[11]Sheet1'!C23</f>
        <v>100.01022377</v>
      </c>
      <c r="C11" s="25">
        <f>'[11]Sheet1'!D23</f>
        <v>99.92144646</v>
      </c>
      <c r="D11" s="25">
        <f>'[11]Sheet1'!E23</f>
        <v>100.03552466</v>
      </c>
      <c r="E11" s="207"/>
    </row>
    <row r="12" spans="1:5" s="197" customFormat="1" ht="26.25" customHeight="1">
      <c r="A12" s="208" t="s">
        <v>290</v>
      </c>
      <c r="B12" s="209">
        <f>'[11]Sheet1'!C24</f>
        <v>100.30151063</v>
      </c>
      <c r="C12" s="25">
        <f>'[11]Sheet1'!D24</f>
        <v>104.12640213</v>
      </c>
      <c r="D12" s="25">
        <f>'[11]Sheet1'!E24</f>
        <v>101.41476879</v>
      </c>
      <c r="E12" s="207"/>
    </row>
    <row r="13" spans="1:5" s="197" customFormat="1" ht="26.25" customHeight="1">
      <c r="A13" s="208" t="s">
        <v>291</v>
      </c>
      <c r="B13" s="209">
        <f>'[11]Sheet1'!C25</f>
        <v>100.01065318</v>
      </c>
      <c r="C13" s="25">
        <f>'[11]Sheet1'!D25</f>
        <v>99.29604265</v>
      </c>
      <c r="D13" s="25">
        <f>'[11]Sheet1'!E25</f>
        <v>99.32680395</v>
      </c>
      <c r="E13" s="207"/>
    </row>
    <row r="14" spans="1:5" s="197" customFormat="1" ht="26.25" customHeight="1">
      <c r="A14" s="210" t="s">
        <v>292</v>
      </c>
      <c r="B14" s="211">
        <f>'[11]Sheet1'!C26</f>
        <v>99.85591243</v>
      </c>
      <c r="C14" s="212">
        <f>'[11]Sheet1'!D26</f>
        <v>101.98080851</v>
      </c>
      <c r="D14" s="212">
        <f>'[11]Sheet1'!E26</f>
        <v>101.49594354</v>
      </c>
      <c r="E14" s="207"/>
    </row>
    <row r="15" ht="14.25">
      <c r="A15" s="213" t="s">
        <v>293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18"/>
  <sheetViews>
    <sheetView zoomScale="85" zoomScaleNormal="85" zoomScalePageLayoutView="0" workbookViewId="0" topLeftCell="A1">
      <selection activeCell="J6" sqref="J6:J18"/>
    </sheetView>
  </sheetViews>
  <sheetFormatPr defaultColWidth="8.00390625" defaultRowHeight="14.25"/>
  <cols>
    <col min="1" max="1" width="18.25390625" style="186" customWidth="1"/>
    <col min="2" max="2" width="13.00390625" style="0" customWidth="1"/>
    <col min="3" max="4" width="8.625" style="153" customWidth="1"/>
    <col min="5" max="5" width="12.375" style="0" customWidth="1"/>
    <col min="6" max="6" width="10.00390625" style="153" customWidth="1"/>
    <col min="7" max="7" width="14.50390625" style="0" customWidth="1"/>
    <col min="8" max="8" width="8.75390625" style="153" customWidth="1"/>
    <col min="9" max="9" width="12.375" style="0" customWidth="1"/>
    <col min="10" max="10" width="8.50390625" style="153" customWidth="1"/>
    <col min="11" max="11" width="9.375" style="0" customWidth="1"/>
    <col min="12" max="12" width="8.00390625" style="0" customWidth="1"/>
    <col min="13" max="13" width="9.75390625" style="0" bestFit="1" customWidth="1"/>
    <col min="14" max="14" width="8.00390625" style="0" customWidth="1"/>
    <col min="15" max="15" width="9.00390625" style="0" bestFit="1" customWidth="1"/>
    <col min="16" max="16" width="8.00390625" style="0" customWidth="1"/>
    <col min="17" max="17" width="9.00390625" style="0" bestFit="1" customWidth="1"/>
  </cols>
  <sheetData>
    <row r="1" ht="28.5" customHeight="1"/>
    <row r="2" spans="1:10" ht="39.75" customHeight="1">
      <c r="A2" s="426" t="s">
        <v>294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 ht="22.5" customHeight="1">
      <c r="A3" s="187"/>
      <c r="B3" s="188"/>
      <c r="C3" s="189"/>
      <c r="D3" s="189"/>
      <c r="E3" s="188"/>
      <c r="F3" s="189"/>
      <c r="G3" s="188"/>
      <c r="H3" s="189"/>
      <c r="I3" s="427" t="s">
        <v>295</v>
      </c>
      <c r="J3" s="427"/>
    </row>
    <row r="4" spans="1:10" ht="25.5" customHeight="1">
      <c r="A4" s="430"/>
      <c r="B4" s="428" t="s">
        <v>6</v>
      </c>
      <c r="C4" s="428"/>
      <c r="D4" s="428"/>
      <c r="E4" s="428" t="s">
        <v>296</v>
      </c>
      <c r="F4" s="428"/>
      <c r="G4" s="428" t="s">
        <v>297</v>
      </c>
      <c r="H4" s="428"/>
      <c r="I4" s="428" t="s">
        <v>298</v>
      </c>
      <c r="J4" s="429"/>
    </row>
    <row r="5" spans="1:10" ht="25.5" customHeight="1">
      <c r="A5" s="430"/>
      <c r="B5" s="8" t="s">
        <v>39</v>
      </c>
      <c r="C5" s="163" t="s">
        <v>197</v>
      </c>
      <c r="D5" s="163" t="s">
        <v>299</v>
      </c>
      <c r="E5" s="8" t="s">
        <v>39</v>
      </c>
      <c r="F5" s="163" t="s">
        <v>197</v>
      </c>
      <c r="G5" s="8" t="s">
        <v>39</v>
      </c>
      <c r="H5" s="163" t="s">
        <v>197</v>
      </c>
      <c r="I5" s="8" t="s">
        <v>39</v>
      </c>
      <c r="J5" s="9" t="s">
        <v>197</v>
      </c>
    </row>
    <row r="6" spans="1:17" ht="27" customHeight="1">
      <c r="A6" s="165" t="s">
        <v>123</v>
      </c>
      <c r="B6" s="191">
        <v>1508.3819</v>
      </c>
      <c r="C6" s="192">
        <v>8.042</v>
      </c>
      <c r="D6" s="192" t="s">
        <v>53</v>
      </c>
      <c r="E6" s="191">
        <v>168.6543</v>
      </c>
      <c r="F6" s="192">
        <v>3.3</v>
      </c>
      <c r="G6" s="191">
        <v>698.7626</v>
      </c>
      <c r="H6" s="192">
        <v>7.49</v>
      </c>
      <c r="I6" s="191">
        <v>640.965</v>
      </c>
      <c r="J6" s="194">
        <v>10.13</v>
      </c>
      <c r="L6" s="155"/>
      <c r="M6" s="195"/>
      <c r="N6" s="195"/>
      <c r="O6" s="195"/>
      <c r="P6" s="195"/>
      <c r="Q6" s="195"/>
    </row>
    <row r="7" spans="1:17" ht="27" customHeight="1">
      <c r="A7" s="167" t="s">
        <v>300</v>
      </c>
      <c r="B7" s="191">
        <v>263.7429</v>
      </c>
      <c r="C7" s="192">
        <v>8.178</v>
      </c>
      <c r="D7" s="193">
        <v>3</v>
      </c>
      <c r="E7" s="191">
        <v>2.5977</v>
      </c>
      <c r="F7" s="192">
        <v>3.6</v>
      </c>
      <c r="G7" s="191">
        <v>37.7138</v>
      </c>
      <c r="H7" s="192">
        <v>7</v>
      </c>
      <c r="I7" s="191">
        <v>223.4314</v>
      </c>
      <c r="J7" s="194">
        <v>8.4</v>
      </c>
      <c r="L7" s="155"/>
      <c r="M7" s="195"/>
      <c r="Q7" s="195"/>
    </row>
    <row r="8" spans="1:17" ht="27" customHeight="1">
      <c r="A8" s="167" t="s">
        <v>126</v>
      </c>
      <c r="B8" s="191">
        <v>153.2061</v>
      </c>
      <c r="C8" s="192">
        <v>6.728</v>
      </c>
      <c r="D8" s="193">
        <v>11</v>
      </c>
      <c r="E8" s="191">
        <v>4.3138</v>
      </c>
      <c r="F8" s="192">
        <v>3.9</v>
      </c>
      <c r="G8" s="191">
        <v>117.8561</v>
      </c>
      <c r="H8" s="192">
        <v>8.8</v>
      </c>
      <c r="I8" s="191">
        <v>31.0362</v>
      </c>
      <c r="J8" s="194">
        <v>-0.71</v>
      </c>
      <c r="L8" s="155"/>
      <c r="M8" s="195"/>
      <c r="Q8" s="195"/>
    </row>
    <row r="9" spans="1:18" ht="27" customHeight="1">
      <c r="A9" s="167" t="s">
        <v>127</v>
      </c>
      <c r="B9" s="191">
        <v>71.5295</v>
      </c>
      <c r="C9" s="192">
        <v>7.2</v>
      </c>
      <c r="D9" s="193">
        <v>8</v>
      </c>
      <c r="E9" s="191">
        <v>13.0078</v>
      </c>
      <c r="F9" s="192">
        <v>3.856</v>
      </c>
      <c r="G9" s="191">
        <v>31.0157</v>
      </c>
      <c r="H9" s="192">
        <v>6.378</v>
      </c>
      <c r="I9" s="191">
        <v>27.506</v>
      </c>
      <c r="J9" s="194">
        <v>10.132</v>
      </c>
      <c r="L9" s="155"/>
      <c r="M9" s="195"/>
      <c r="Q9" s="195"/>
      <c r="R9" s="195"/>
    </row>
    <row r="10" spans="1:17" ht="27" customHeight="1">
      <c r="A10" s="167" t="s">
        <v>128</v>
      </c>
      <c r="B10" s="191">
        <v>144.7708</v>
      </c>
      <c r="C10" s="192">
        <v>8.026</v>
      </c>
      <c r="D10" s="193">
        <v>4</v>
      </c>
      <c r="E10" s="191">
        <v>24.6732</v>
      </c>
      <c r="F10" s="192">
        <v>4.1</v>
      </c>
      <c r="G10" s="191">
        <v>69.5301</v>
      </c>
      <c r="H10" s="192">
        <v>8.4</v>
      </c>
      <c r="I10" s="191">
        <v>50.5675</v>
      </c>
      <c r="J10" s="194">
        <v>9.6</v>
      </c>
      <c r="L10" s="155"/>
      <c r="M10" s="195"/>
      <c r="Q10" s="195"/>
    </row>
    <row r="11" spans="1:17" ht="27" customHeight="1">
      <c r="A11" s="167" t="s">
        <v>129</v>
      </c>
      <c r="B11" s="191">
        <v>151.445</v>
      </c>
      <c r="C11" s="192">
        <v>7.3</v>
      </c>
      <c r="D11" s="193">
        <v>6</v>
      </c>
      <c r="E11" s="191">
        <v>30.9079</v>
      </c>
      <c r="F11" s="192">
        <v>3.8</v>
      </c>
      <c r="G11" s="191">
        <v>70.8607</v>
      </c>
      <c r="H11" s="192">
        <v>7.7</v>
      </c>
      <c r="I11" s="191">
        <v>49.6764</v>
      </c>
      <c r="J11" s="194">
        <v>9</v>
      </c>
      <c r="L11" s="155"/>
      <c r="M11" s="195"/>
      <c r="Q11" s="195"/>
    </row>
    <row r="12" spans="1:17" ht="27" customHeight="1">
      <c r="A12" s="167" t="s">
        <v>130</v>
      </c>
      <c r="B12" s="191">
        <v>154.4102</v>
      </c>
      <c r="C12" s="192">
        <v>2.597</v>
      </c>
      <c r="D12" s="193">
        <v>12</v>
      </c>
      <c r="E12" s="191">
        <v>25.2029</v>
      </c>
      <c r="F12" s="192">
        <v>4</v>
      </c>
      <c r="G12" s="191">
        <v>75.7075</v>
      </c>
      <c r="H12" s="192">
        <v>-3.3</v>
      </c>
      <c r="I12" s="191">
        <v>53.4998</v>
      </c>
      <c r="J12" s="194">
        <v>12.5</v>
      </c>
      <c r="L12" s="155"/>
      <c r="M12" s="195"/>
      <c r="Q12" s="195"/>
    </row>
    <row r="13" spans="1:17" ht="27" customHeight="1">
      <c r="A13" s="167" t="s">
        <v>131</v>
      </c>
      <c r="B13" s="191">
        <v>124.1319</v>
      </c>
      <c r="C13" s="192">
        <v>8.68</v>
      </c>
      <c r="D13" s="193">
        <v>1</v>
      </c>
      <c r="E13" s="191">
        <v>22.5933</v>
      </c>
      <c r="F13" s="192">
        <v>3.8</v>
      </c>
      <c r="G13" s="191">
        <v>53.6272</v>
      </c>
      <c r="H13" s="192">
        <v>8.5</v>
      </c>
      <c r="I13" s="191">
        <v>47.9114</v>
      </c>
      <c r="J13" s="194">
        <v>11.4</v>
      </c>
      <c r="L13" s="155"/>
      <c r="M13" s="195"/>
      <c r="Q13" s="195"/>
    </row>
    <row r="14" spans="1:17" ht="27" customHeight="1">
      <c r="A14" s="167" t="s">
        <v>132</v>
      </c>
      <c r="B14" s="191">
        <v>185.1581</v>
      </c>
      <c r="C14" s="192">
        <v>6.956</v>
      </c>
      <c r="D14" s="193">
        <v>10</v>
      </c>
      <c r="E14" s="191">
        <v>18.2404</v>
      </c>
      <c r="F14" s="192">
        <v>4.1</v>
      </c>
      <c r="G14" s="191">
        <v>112.356</v>
      </c>
      <c r="H14" s="192">
        <v>6.2</v>
      </c>
      <c r="I14" s="191">
        <v>54.5617</v>
      </c>
      <c r="J14" s="194">
        <v>9.7</v>
      </c>
      <c r="L14" s="155"/>
      <c r="M14" s="195"/>
      <c r="Q14" s="195"/>
    </row>
    <row r="15" spans="1:17" ht="27" customHeight="1">
      <c r="A15" s="167" t="s">
        <v>133</v>
      </c>
      <c r="B15" s="191">
        <v>128.3198</v>
      </c>
      <c r="C15" s="192">
        <v>7.874</v>
      </c>
      <c r="D15" s="193">
        <v>5</v>
      </c>
      <c r="E15" s="191">
        <v>15.1727</v>
      </c>
      <c r="F15" s="192">
        <v>3.9</v>
      </c>
      <c r="G15" s="191">
        <v>75.8183</v>
      </c>
      <c r="H15" s="192">
        <v>7.9</v>
      </c>
      <c r="I15" s="191">
        <v>37.3288</v>
      </c>
      <c r="J15" s="194">
        <v>9.5</v>
      </c>
      <c r="L15" s="155"/>
      <c r="M15" s="195"/>
      <c r="Q15" s="195"/>
    </row>
    <row r="16" spans="1:17" ht="27" customHeight="1">
      <c r="A16" s="167" t="s">
        <v>301</v>
      </c>
      <c r="B16" s="191">
        <v>121.5567</v>
      </c>
      <c r="C16" s="192">
        <v>7.3</v>
      </c>
      <c r="D16" s="193">
        <v>6</v>
      </c>
      <c r="E16" s="191">
        <v>2.4828</v>
      </c>
      <c r="F16" s="192">
        <v>3.8</v>
      </c>
      <c r="G16" s="191">
        <v>95.1676</v>
      </c>
      <c r="H16" s="192">
        <v>6</v>
      </c>
      <c r="I16" s="191">
        <v>23.9063</v>
      </c>
      <c r="J16" s="194">
        <v>13</v>
      </c>
      <c r="L16" s="155"/>
      <c r="M16" s="195"/>
      <c r="Q16" s="195"/>
    </row>
    <row r="17" spans="1:17" ht="27" customHeight="1">
      <c r="A17" s="167" t="s">
        <v>302</v>
      </c>
      <c r="B17" s="191">
        <v>30.2716</v>
      </c>
      <c r="C17" s="192">
        <v>8.632</v>
      </c>
      <c r="D17" s="193">
        <v>2</v>
      </c>
      <c r="E17" s="191">
        <v>0.2303</v>
      </c>
      <c r="F17" s="192">
        <v>3.3</v>
      </c>
      <c r="G17" s="191">
        <v>1.5032</v>
      </c>
      <c r="H17" s="192">
        <v>4.2</v>
      </c>
      <c r="I17" s="191">
        <v>28.5381</v>
      </c>
      <c r="J17" s="194">
        <v>9</v>
      </c>
      <c r="L17" s="155"/>
      <c r="M17" s="195"/>
      <c r="Q17" s="195"/>
    </row>
    <row r="18" spans="1:17" ht="27" customHeight="1">
      <c r="A18" s="167" t="s">
        <v>134</v>
      </c>
      <c r="B18" s="191">
        <v>43.0072</v>
      </c>
      <c r="C18" s="192">
        <v>7.2</v>
      </c>
      <c r="D18" s="193">
        <v>8</v>
      </c>
      <c r="E18" s="191">
        <v>5.0261</v>
      </c>
      <c r="F18" s="192">
        <v>3.9</v>
      </c>
      <c r="G18" s="191">
        <v>29.8225</v>
      </c>
      <c r="H18" s="192">
        <v>7.3</v>
      </c>
      <c r="I18" s="191">
        <v>8.1586</v>
      </c>
      <c r="J18" s="194">
        <v>8.4</v>
      </c>
      <c r="L18" s="155"/>
      <c r="M18" s="195"/>
      <c r="Q18" s="195"/>
    </row>
  </sheetData>
  <sheetProtection/>
  <mergeCells count="7">
    <mergeCell ref="A2:J2"/>
    <mergeCell ref="I3:J3"/>
    <mergeCell ref="B4:D4"/>
    <mergeCell ref="E4:F4"/>
    <mergeCell ref="G4:H4"/>
    <mergeCell ref="I4:J4"/>
    <mergeCell ref="A4:A5"/>
  </mergeCells>
  <printOptions horizontalCentered="1"/>
  <pageMargins left="0.7" right="0.7" top="0.75" bottom="0.75" header="0.3" footer="0.3"/>
  <pageSetup horizontalDpi="600" verticalDpi="600" orientation="landscape" paperSize="8" scale="13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zoomScale="85" zoomScaleNormal="85" zoomScalePageLayoutView="0" workbookViewId="0" topLeftCell="A4">
      <selection activeCell="P18" sqref="P18"/>
    </sheetView>
  </sheetViews>
  <sheetFormatPr defaultColWidth="8.00390625" defaultRowHeight="14.25"/>
  <cols>
    <col min="1" max="1" width="12.375" style="153" customWidth="1"/>
    <col min="2" max="2" width="10.125" style="154" customWidth="1"/>
    <col min="3" max="3" width="8.75390625" style="154" customWidth="1"/>
    <col min="4" max="4" width="8.875" style="155" customWidth="1"/>
    <col min="5" max="5" width="7.125" style="155" customWidth="1"/>
    <col min="6" max="6" width="11.00390625" style="156" customWidth="1"/>
    <col min="7" max="7" width="7.25390625" style="155" customWidth="1"/>
    <col min="8" max="8" width="6.75390625" style="155" customWidth="1"/>
    <col min="9" max="9" width="11.125" style="156" customWidth="1"/>
    <col min="10" max="10" width="7.50390625" style="155" customWidth="1"/>
    <col min="11" max="11" width="6.50390625" style="155" customWidth="1"/>
    <col min="12" max="12" width="11.00390625" style="156" customWidth="1"/>
    <col min="13" max="13" width="7.50390625" style="157" customWidth="1"/>
    <col min="14" max="14" width="5.75390625" style="157" customWidth="1"/>
    <col min="15" max="15" width="9.00390625" style="0" customWidth="1"/>
    <col min="16" max="16" width="6.625" style="0" customWidth="1"/>
    <col min="17" max="17" width="6.50390625" style="0" customWidth="1"/>
    <col min="18" max="18" width="9.375" style="0" customWidth="1"/>
    <col min="19" max="19" width="8.00390625" style="0" customWidth="1"/>
    <col min="20" max="20" width="6.125" style="0" customWidth="1"/>
  </cols>
  <sheetData>
    <row r="1" ht="27.75" customHeight="1"/>
    <row r="2" spans="1:20" ht="33" customHeight="1">
      <c r="A2" s="435" t="s">
        <v>303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</row>
    <row r="3" spans="1:14" s="150" customFormat="1" ht="25.5" customHeight="1">
      <c r="A3" s="158"/>
      <c r="B3" s="159"/>
      <c r="C3" s="159"/>
      <c r="D3" s="160"/>
      <c r="E3" s="160"/>
      <c r="F3" s="436"/>
      <c r="G3" s="436"/>
      <c r="H3" s="161"/>
      <c r="I3" s="171"/>
      <c r="J3" s="172"/>
      <c r="K3" s="172"/>
      <c r="L3" s="437"/>
      <c r="M3" s="437"/>
      <c r="N3" s="173"/>
    </row>
    <row r="4" spans="1:20" s="151" customFormat="1" ht="39" customHeight="1">
      <c r="A4" s="162"/>
      <c r="B4" s="438" t="s">
        <v>304</v>
      </c>
      <c r="C4" s="438"/>
      <c r="D4" s="431" t="s">
        <v>54</v>
      </c>
      <c r="E4" s="431"/>
      <c r="F4" s="431" t="s">
        <v>61</v>
      </c>
      <c r="G4" s="431"/>
      <c r="H4" s="431"/>
      <c r="I4" s="431" t="s">
        <v>46</v>
      </c>
      <c r="J4" s="431"/>
      <c r="K4" s="431"/>
      <c r="L4" s="431" t="s">
        <v>305</v>
      </c>
      <c r="M4" s="431"/>
      <c r="N4" s="431"/>
      <c r="O4" s="432" t="s">
        <v>306</v>
      </c>
      <c r="P4" s="432"/>
      <c r="Q4" s="432"/>
      <c r="R4" s="432" t="s">
        <v>307</v>
      </c>
      <c r="S4" s="432"/>
      <c r="T4" s="433"/>
    </row>
    <row r="5" spans="1:20" s="151" customFormat="1" ht="37.5">
      <c r="A5" s="162"/>
      <c r="B5" s="163" t="s">
        <v>308</v>
      </c>
      <c r="C5" s="163" t="s">
        <v>309</v>
      </c>
      <c r="D5" s="163" t="s">
        <v>122</v>
      </c>
      <c r="E5" s="163" t="s">
        <v>309</v>
      </c>
      <c r="F5" s="8" t="s">
        <v>214</v>
      </c>
      <c r="G5" s="163" t="s">
        <v>122</v>
      </c>
      <c r="H5" s="163" t="s">
        <v>309</v>
      </c>
      <c r="I5" s="8" t="s">
        <v>214</v>
      </c>
      <c r="J5" s="163" t="s">
        <v>122</v>
      </c>
      <c r="K5" s="163" t="s">
        <v>309</v>
      </c>
      <c r="L5" s="8" t="s">
        <v>214</v>
      </c>
      <c r="M5" s="163" t="s">
        <v>122</v>
      </c>
      <c r="N5" s="163" t="s">
        <v>309</v>
      </c>
      <c r="O5" s="174" t="s">
        <v>310</v>
      </c>
      <c r="P5" s="175" t="s">
        <v>311</v>
      </c>
      <c r="Q5" s="163" t="s">
        <v>309</v>
      </c>
      <c r="R5" s="181" t="s">
        <v>312</v>
      </c>
      <c r="S5" s="175" t="s">
        <v>311</v>
      </c>
      <c r="T5" s="9" t="s">
        <v>309</v>
      </c>
    </row>
    <row r="6" spans="1:20" s="152" customFormat="1" ht="30" customHeight="1">
      <c r="A6" s="165" t="s">
        <v>123</v>
      </c>
      <c r="B6" s="166">
        <f>'[8]Sheet1'!$G$5</f>
        <v>7.5</v>
      </c>
      <c r="C6" s="166" t="s">
        <v>53</v>
      </c>
      <c r="D6" s="166">
        <v>12.6</v>
      </c>
      <c r="E6" s="166" t="str">
        <f>'[8]Sheet1'!$H$6</f>
        <v>—</v>
      </c>
      <c r="F6" s="166">
        <f>'[5]Sheet1'!B5/10000</f>
        <v>604.4339529943229</v>
      </c>
      <c r="G6" s="166">
        <f>'[5]Sheet1'!C5</f>
        <v>8.950460651496357</v>
      </c>
      <c r="H6" s="166" t="str">
        <f>'[8]Sheet1'!$H$6</f>
        <v>—</v>
      </c>
      <c r="I6" s="176">
        <f>'[1]Sheet1'!B3/10000</f>
        <v>184.9448</v>
      </c>
      <c r="J6" s="166">
        <f>'[1]Sheet1'!$C$3</f>
        <v>5.2492362884757995</v>
      </c>
      <c r="K6" s="166" t="str">
        <f>'[8]Sheet1'!$H$6</f>
        <v>—</v>
      </c>
      <c r="L6" s="176">
        <f>'[1]Sheet1'!$D$3/10000</f>
        <v>83.5863</v>
      </c>
      <c r="M6" s="166">
        <f>'[1]Sheet1'!$E$3</f>
        <v>-18.87597636535864</v>
      </c>
      <c r="N6" s="166" t="str">
        <f>'[8]Sheet1'!$H$6</f>
        <v>—</v>
      </c>
      <c r="O6" s="177">
        <v>15501.6888931997</v>
      </c>
      <c r="P6" s="178">
        <v>7.8</v>
      </c>
      <c r="Q6" s="168" t="s">
        <v>53</v>
      </c>
      <c r="R6" s="177">
        <v>8043</v>
      </c>
      <c r="S6" s="178">
        <v>8.7</v>
      </c>
      <c r="T6" s="182" t="s">
        <v>53</v>
      </c>
    </row>
    <row r="7" spans="1:20" s="151" customFormat="1" ht="30" customHeight="1">
      <c r="A7" s="167" t="s">
        <v>300</v>
      </c>
      <c r="B7" s="168">
        <v>-5</v>
      </c>
      <c r="C7" s="169">
        <v>12</v>
      </c>
      <c r="D7" s="168">
        <v>12.4</v>
      </c>
      <c r="E7" s="169">
        <v>10</v>
      </c>
      <c r="F7" s="168">
        <f>'[5]Sheet1'!B6/10000</f>
        <v>205.71407310475576</v>
      </c>
      <c r="G7" s="168">
        <v>9.7</v>
      </c>
      <c r="H7" s="169">
        <v>4</v>
      </c>
      <c r="I7" s="179">
        <v>16.6625</v>
      </c>
      <c r="J7" s="168">
        <v>13.662719310213106</v>
      </c>
      <c r="K7" s="169">
        <v>2</v>
      </c>
      <c r="L7" s="179">
        <v>6.1842</v>
      </c>
      <c r="M7" s="168">
        <v>-15.169887930206713</v>
      </c>
      <c r="N7" s="169">
        <v>6</v>
      </c>
      <c r="O7" s="180">
        <v>17822.2295216794</v>
      </c>
      <c r="P7" s="168">
        <v>8.56262911231207</v>
      </c>
      <c r="Q7" s="180">
        <v>1</v>
      </c>
      <c r="R7" s="180">
        <v>6160.0759135622</v>
      </c>
      <c r="S7" s="168">
        <v>9.23900116162901</v>
      </c>
      <c r="T7" s="183">
        <v>1</v>
      </c>
    </row>
    <row r="8" spans="1:20" s="151" customFormat="1" ht="30" customHeight="1">
      <c r="A8" s="167" t="s">
        <v>126</v>
      </c>
      <c r="B8" s="168">
        <v>9.1</v>
      </c>
      <c r="C8" s="169">
        <v>1</v>
      </c>
      <c r="D8" s="168">
        <v>13.1</v>
      </c>
      <c r="E8" s="169">
        <v>6</v>
      </c>
      <c r="F8" s="168">
        <f>'[5]Sheet1'!B7/10000</f>
        <v>13.043637847072059</v>
      </c>
      <c r="G8" s="168">
        <v>9.4</v>
      </c>
      <c r="H8" s="169">
        <v>8</v>
      </c>
      <c r="I8" s="179">
        <v>5.2003</v>
      </c>
      <c r="J8" s="168">
        <v>-31.409842119841187</v>
      </c>
      <c r="K8" s="169">
        <v>12</v>
      </c>
      <c r="L8" s="179">
        <v>1.768</v>
      </c>
      <c r="M8" s="168">
        <v>-63.91984000653035</v>
      </c>
      <c r="N8" s="169">
        <v>12</v>
      </c>
      <c r="O8" s="180">
        <v>18954.1356337707</v>
      </c>
      <c r="P8" s="168">
        <v>6.97336163887429</v>
      </c>
      <c r="Q8" s="180">
        <v>8</v>
      </c>
      <c r="R8" s="180">
        <v>9278.48609039024</v>
      </c>
      <c r="S8" s="168">
        <v>8.77437035587873</v>
      </c>
      <c r="T8" s="183">
        <v>5</v>
      </c>
    </row>
    <row r="9" spans="1:20" s="151" customFormat="1" ht="30" customHeight="1">
      <c r="A9" s="167" t="s">
        <v>127</v>
      </c>
      <c r="B9" s="168">
        <v>6.7</v>
      </c>
      <c r="C9" s="169">
        <v>7</v>
      </c>
      <c r="D9" s="168">
        <v>12.8</v>
      </c>
      <c r="E9" s="169">
        <v>8</v>
      </c>
      <c r="F9" s="168">
        <f>'[5]Sheet1'!B8/10000</f>
        <v>14.874834845785951</v>
      </c>
      <c r="G9" s="168">
        <v>9.5</v>
      </c>
      <c r="H9" s="169">
        <v>6</v>
      </c>
      <c r="I9" s="179">
        <v>2.5598</v>
      </c>
      <c r="J9" s="168">
        <v>-5.434260593298617</v>
      </c>
      <c r="K9" s="169">
        <v>10</v>
      </c>
      <c r="L9" s="179">
        <v>1.5965</v>
      </c>
      <c r="M9" s="168">
        <v>-13.930670116987443</v>
      </c>
      <c r="N9" s="169">
        <v>5</v>
      </c>
      <c r="O9" s="180">
        <v>18256.5136203271</v>
      </c>
      <c r="P9" s="168">
        <v>6.6737605147243</v>
      </c>
      <c r="Q9" s="180">
        <v>10</v>
      </c>
      <c r="R9" s="180">
        <v>9373.02741385558</v>
      </c>
      <c r="S9" s="168">
        <v>8.17732800034376</v>
      </c>
      <c r="T9" s="183">
        <v>10</v>
      </c>
    </row>
    <row r="10" spans="1:20" s="151" customFormat="1" ht="30" customHeight="1">
      <c r="A10" s="167" t="s">
        <v>128</v>
      </c>
      <c r="B10" s="168">
        <v>8.5</v>
      </c>
      <c r="C10" s="169">
        <v>2</v>
      </c>
      <c r="D10" s="168">
        <v>13.4</v>
      </c>
      <c r="E10" s="169">
        <v>3</v>
      </c>
      <c r="F10" s="168">
        <f>'[5]Sheet1'!B9/10000</f>
        <v>52.33174873574652</v>
      </c>
      <c r="G10" s="168">
        <v>9.1</v>
      </c>
      <c r="H10" s="169">
        <v>10</v>
      </c>
      <c r="I10" s="179">
        <v>7.2292</v>
      </c>
      <c r="J10" s="168">
        <v>3.021148036253777</v>
      </c>
      <c r="K10" s="169">
        <v>4</v>
      </c>
      <c r="L10" s="179">
        <v>4.774</v>
      </c>
      <c r="M10" s="168">
        <v>-9.146271838008602</v>
      </c>
      <c r="N10" s="169">
        <v>4</v>
      </c>
      <c r="O10" s="180">
        <v>15036.1131238942</v>
      </c>
      <c r="P10" s="168">
        <v>7.44397468715296</v>
      </c>
      <c r="Q10" s="184">
        <v>5</v>
      </c>
      <c r="R10" s="180">
        <v>8837.78947025258</v>
      </c>
      <c r="S10" s="168">
        <v>8.66636523108201</v>
      </c>
      <c r="T10" s="185">
        <v>7</v>
      </c>
    </row>
    <row r="11" spans="1:20" s="151" customFormat="1" ht="30" customHeight="1">
      <c r="A11" s="167" t="s">
        <v>129</v>
      </c>
      <c r="B11" s="168">
        <v>8.3</v>
      </c>
      <c r="C11" s="169">
        <v>5</v>
      </c>
      <c r="D11" s="168">
        <v>12.9</v>
      </c>
      <c r="E11" s="169">
        <v>7</v>
      </c>
      <c r="F11" s="168">
        <f>'[5]Sheet1'!B10/10000</f>
        <v>52.86454080215469</v>
      </c>
      <c r="G11" s="168">
        <v>9.8</v>
      </c>
      <c r="H11" s="169">
        <v>3</v>
      </c>
      <c r="I11" s="179">
        <v>5.4904</v>
      </c>
      <c r="J11" s="168">
        <v>1.8022695245865066</v>
      </c>
      <c r="K11" s="169">
        <v>5</v>
      </c>
      <c r="L11" s="179">
        <v>3.2349</v>
      </c>
      <c r="M11" s="168">
        <v>-18.170090053627447</v>
      </c>
      <c r="N11" s="169">
        <v>8</v>
      </c>
      <c r="O11" s="180">
        <v>15088.8626032561</v>
      </c>
      <c r="P11" s="168">
        <v>7.86496551575973</v>
      </c>
      <c r="Q11" s="184">
        <v>2</v>
      </c>
      <c r="R11" s="180">
        <v>7862.91366979107</v>
      </c>
      <c r="S11" s="168">
        <v>8.93840414319756</v>
      </c>
      <c r="T11" s="185">
        <v>3</v>
      </c>
    </row>
    <row r="12" spans="1:20" s="151" customFormat="1" ht="30" customHeight="1">
      <c r="A12" s="167" t="s">
        <v>130</v>
      </c>
      <c r="B12" s="168">
        <v>-3</v>
      </c>
      <c r="C12" s="169">
        <v>11</v>
      </c>
      <c r="D12" s="168">
        <v>2.6</v>
      </c>
      <c r="E12" s="169">
        <v>12</v>
      </c>
      <c r="F12" s="168">
        <f>'[5]Sheet1'!B11/10000</f>
        <v>45.93825102174692</v>
      </c>
      <c r="G12" s="168">
        <v>1</v>
      </c>
      <c r="H12" s="169">
        <v>12</v>
      </c>
      <c r="I12" s="179">
        <v>9.2155</v>
      </c>
      <c r="J12" s="168">
        <v>0.7103436970657242</v>
      </c>
      <c r="K12" s="169">
        <v>7</v>
      </c>
      <c r="L12" s="179">
        <v>6.54</v>
      </c>
      <c r="M12" s="168">
        <v>0.5893486389585689</v>
      </c>
      <c r="N12" s="169">
        <v>2</v>
      </c>
      <c r="O12" s="180">
        <v>15182.4653274119</v>
      </c>
      <c r="P12" s="168">
        <v>7.14876552536095</v>
      </c>
      <c r="Q12" s="184">
        <v>7</v>
      </c>
      <c r="R12" s="180">
        <v>9169.26156715248</v>
      </c>
      <c r="S12" s="168">
        <v>8.26293311643338</v>
      </c>
      <c r="T12" s="185">
        <v>9</v>
      </c>
    </row>
    <row r="13" spans="1:20" s="151" customFormat="1" ht="30" customHeight="1">
      <c r="A13" s="167" t="s">
        <v>131</v>
      </c>
      <c r="B13" s="168">
        <v>8.4</v>
      </c>
      <c r="C13" s="169">
        <v>3</v>
      </c>
      <c r="D13" s="168">
        <v>13.6</v>
      </c>
      <c r="E13" s="169">
        <v>1</v>
      </c>
      <c r="F13" s="168">
        <f>'[5]Sheet1'!B12/10000</f>
        <v>53.41085599596988</v>
      </c>
      <c r="G13" s="168">
        <v>10.141112000000007</v>
      </c>
      <c r="H13" s="169">
        <v>1</v>
      </c>
      <c r="I13" s="179">
        <v>9.1303</v>
      </c>
      <c r="J13" s="168">
        <v>18.26966670552727</v>
      </c>
      <c r="K13" s="169">
        <v>1</v>
      </c>
      <c r="L13" s="179">
        <v>5.0799</v>
      </c>
      <c r="M13" s="168">
        <v>6.9092516205067795</v>
      </c>
      <c r="N13" s="169">
        <v>1</v>
      </c>
      <c r="O13" s="180">
        <v>10947.1249000242</v>
      </c>
      <c r="P13" s="168">
        <v>7.28217366763156</v>
      </c>
      <c r="Q13" s="184">
        <v>6</v>
      </c>
      <c r="R13" s="180">
        <v>6002.97242230152</v>
      </c>
      <c r="S13" s="168">
        <v>9.09917902836067</v>
      </c>
      <c r="T13" s="185">
        <v>2</v>
      </c>
    </row>
    <row r="14" spans="1:20" s="151" customFormat="1" ht="30" customHeight="1">
      <c r="A14" s="167" t="s">
        <v>132</v>
      </c>
      <c r="B14" s="168">
        <v>6.5</v>
      </c>
      <c r="C14" s="169">
        <v>8</v>
      </c>
      <c r="D14" s="168">
        <v>6.5</v>
      </c>
      <c r="E14" s="169">
        <v>11</v>
      </c>
      <c r="F14" s="168">
        <f>'[5]Sheet1'!B13/10000</f>
        <v>44.20206297827846</v>
      </c>
      <c r="G14" s="168">
        <v>8.1</v>
      </c>
      <c r="H14" s="169">
        <v>11</v>
      </c>
      <c r="I14" s="179">
        <v>10.9028</v>
      </c>
      <c r="J14" s="168">
        <v>-13.447172672207799</v>
      </c>
      <c r="K14" s="169">
        <v>11</v>
      </c>
      <c r="L14" s="179">
        <v>6.0737</v>
      </c>
      <c r="M14" s="168">
        <v>-26.48098385261578</v>
      </c>
      <c r="N14" s="169">
        <v>10</v>
      </c>
      <c r="O14" s="180">
        <v>14880.5886277697</v>
      </c>
      <c r="P14" s="168">
        <v>7.04370505786717</v>
      </c>
      <c r="Q14" s="184">
        <v>8</v>
      </c>
      <c r="R14" s="180">
        <v>8890.6589956312</v>
      </c>
      <c r="S14" s="168">
        <v>8.40536166123364</v>
      </c>
      <c r="T14" s="185">
        <v>8</v>
      </c>
    </row>
    <row r="15" spans="1:20" s="151" customFormat="1" ht="30" customHeight="1">
      <c r="A15" s="167" t="s">
        <v>133</v>
      </c>
      <c r="B15" s="168">
        <v>8.4</v>
      </c>
      <c r="C15" s="169">
        <v>3</v>
      </c>
      <c r="D15" s="168">
        <v>13.3</v>
      </c>
      <c r="E15" s="169">
        <v>4</v>
      </c>
      <c r="F15" s="168">
        <f>'[5]Sheet1'!B14/10000</f>
        <v>36.518407912121745</v>
      </c>
      <c r="G15" s="168">
        <v>9.7</v>
      </c>
      <c r="H15" s="169">
        <v>4</v>
      </c>
      <c r="I15" s="179">
        <v>6.0409</v>
      </c>
      <c r="J15" s="168">
        <v>-1.1762203900013048</v>
      </c>
      <c r="K15" s="169">
        <v>9</v>
      </c>
      <c r="L15" s="179">
        <v>3.6072</v>
      </c>
      <c r="M15" s="168">
        <v>-15.150659798179376</v>
      </c>
      <c r="N15" s="169">
        <v>6</v>
      </c>
      <c r="O15" s="180">
        <v>14074.8987018047</v>
      </c>
      <c r="P15" s="168">
        <v>7.67007585482194</v>
      </c>
      <c r="Q15" s="184">
        <v>3</v>
      </c>
      <c r="R15" s="180">
        <v>8511.74129547994</v>
      </c>
      <c r="S15" s="168">
        <v>8.77261079660973</v>
      </c>
      <c r="T15" s="185">
        <v>5</v>
      </c>
    </row>
    <row r="16" spans="1:20" s="151" customFormat="1" ht="42.75" customHeight="1">
      <c r="A16" s="167" t="s">
        <v>313</v>
      </c>
      <c r="B16" s="168">
        <v>6</v>
      </c>
      <c r="C16" s="169">
        <v>9</v>
      </c>
      <c r="D16" s="168">
        <v>13.2</v>
      </c>
      <c r="E16" s="169">
        <v>5</v>
      </c>
      <c r="F16" s="168">
        <f>'[5]Sheet1'!B15/10000</f>
        <v>56.46879607151478</v>
      </c>
      <c r="G16" s="168">
        <v>9.5</v>
      </c>
      <c r="H16" s="169">
        <v>6</v>
      </c>
      <c r="I16" s="179">
        <v>21.3996</v>
      </c>
      <c r="J16" s="168">
        <v>0.989622414452171</v>
      </c>
      <c r="K16" s="169">
        <v>6</v>
      </c>
      <c r="L16" s="179">
        <v>8.6157</v>
      </c>
      <c r="M16" s="168">
        <v>-19.066451237154084</v>
      </c>
      <c r="N16" s="169">
        <v>9</v>
      </c>
      <c r="O16" s="168" t="s">
        <v>53</v>
      </c>
      <c r="P16" s="168" t="s">
        <v>53</v>
      </c>
      <c r="Q16" s="168" t="s">
        <v>53</v>
      </c>
      <c r="R16" s="168" t="s">
        <v>53</v>
      </c>
      <c r="S16" s="168" t="s">
        <v>53</v>
      </c>
      <c r="T16" s="182" t="s">
        <v>53</v>
      </c>
    </row>
    <row r="17" spans="1:20" s="151" customFormat="1" ht="30" customHeight="1">
      <c r="A17" s="167" t="s">
        <v>302</v>
      </c>
      <c r="B17" s="168">
        <v>3</v>
      </c>
      <c r="C17" s="169">
        <v>10</v>
      </c>
      <c r="D17" s="168">
        <v>13.5</v>
      </c>
      <c r="E17" s="169">
        <v>2</v>
      </c>
      <c r="F17" s="168">
        <f>'[5]Sheet1'!B16/10000</f>
        <v>11.280428416270343</v>
      </c>
      <c r="G17" s="168">
        <v>9.9</v>
      </c>
      <c r="H17" s="169">
        <v>2</v>
      </c>
      <c r="I17" s="179">
        <v>4.0981</v>
      </c>
      <c r="J17" s="168">
        <v>4.099880610663746</v>
      </c>
      <c r="K17" s="169">
        <v>3</v>
      </c>
      <c r="L17" s="179">
        <v>1.7248</v>
      </c>
      <c r="M17" s="168">
        <v>-4.722974092691828</v>
      </c>
      <c r="N17" s="169">
        <v>3</v>
      </c>
      <c r="O17" s="168" t="s">
        <v>53</v>
      </c>
      <c r="P17" s="168" t="s">
        <v>53</v>
      </c>
      <c r="Q17" s="168" t="s">
        <v>53</v>
      </c>
      <c r="R17" s="168" t="s">
        <v>53</v>
      </c>
      <c r="S17" s="168" t="s">
        <v>53</v>
      </c>
      <c r="T17" s="182" t="s">
        <v>53</v>
      </c>
    </row>
    <row r="18" spans="1:20" s="151" customFormat="1" ht="30" customHeight="1">
      <c r="A18" s="167" t="s">
        <v>134</v>
      </c>
      <c r="B18" s="168">
        <v>7.5</v>
      </c>
      <c r="C18" s="169">
        <v>6</v>
      </c>
      <c r="D18" s="168">
        <v>12.8</v>
      </c>
      <c r="E18" s="169">
        <v>8</v>
      </c>
      <c r="F18" s="168">
        <f>'[5]Sheet1'!B17/10000</f>
        <v>5.118739959219549</v>
      </c>
      <c r="G18" s="168">
        <v>9.4</v>
      </c>
      <c r="H18" s="169">
        <v>8</v>
      </c>
      <c r="I18" s="179">
        <v>1.2066</v>
      </c>
      <c r="J18" s="168">
        <v>0.19930244145491827</v>
      </c>
      <c r="K18" s="169">
        <v>8</v>
      </c>
      <c r="L18" s="179">
        <v>0.6802</v>
      </c>
      <c r="M18" s="168">
        <v>-33.75535644721465</v>
      </c>
      <c r="N18" s="169">
        <v>11</v>
      </c>
      <c r="O18" s="180">
        <v>17179</v>
      </c>
      <c r="P18" s="168">
        <v>7.57194326073367</v>
      </c>
      <c r="Q18" s="180">
        <v>4</v>
      </c>
      <c r="R18" s="180">
        <v>11143</v>
      </c>
      <c r="S18" s="168">
        <v>8.86045956578647</v>
      </c>
      <c r="T18" s="183">
        <v>3</v>
      </c>
    </row>
    <row r="19" spans="1:14" s="151" customFormat="1" ht="65.25" customHeight="1">
      <c r="A19" s="434"/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170"/>
    </row>
    <row r="20" spans="1:5" ht="14.25">
      <c r="A20" s="153" t="s">
        <v>314</v>
      </c>
      <c r="D20" s="156"/>
      <c r="E20" s="156"/>
    </row>
    <row r="21" spans="4:5" ht="14.25">
      <c r="D21" s="156"/>
      <c r="E21" s="156"/>
    </row>
    <row r="22" spans="4:5" ht="14.25">
      <c r="D22" s="156"/>
      <c r="E22" s="156"/>
    </row>
    <row r="23" spans="4:5" ht="14.25">
      <c r="D23" s="156"/>
      <c r="E23" s="156"/>
    </row>
    <row r="24" spans="4:5" ht="14.25">
      <c r="D24" s="156"/>
      <c r="E24" s="156"/>
    </row>
    <row r="25" spans="4:5" ht="14.25">
      <c r="D25" s="156"/>
      <c r="E25" s="156"/>
    </row>
    <row r="26" spans="4:5" ht="14.25">
      <c r="D26" s="156"/>
      <c r="E26" s="156"/>
    </row>
    <row r="27" spans="4:5" ht="14.25">
      <c r="D27" s="156"/>
      <c r="E27" s="156"/>
    </row>
    <row r="28" spans="4:5" ht="14.25">
      <c r="D28" s="156"/>
      <c r="E28" s="156"/>
    </row>
    <row r="29" spans="4:5" ht="14.25">
      <c r="D29" s="156"/>
      <c r="E29" s="156"/>
    </row>
    <row r="30" spans="4:5" ht="14.25">
      <c r="D30" s="156"/>
      <c r="E30" s="156"/>
    </row>
    <row r="31" spans="4:5" ht="14.25">
      <c r="D31" s="156"/>
      <c r="E31" s="156"/>
    </row>
    <row r="32" spans="4:5" ht="14.25">
      <c r="D32" s="156"/>
      <c r="E32" s="156"/>
    </row>
    <row r="33" spans="4:5" ht="14.25">
      <c r="D33" s="156"/>
      <c r="E33" s="156"/>
    </row>
    <row r="34" spans="4:5" ht="14.25">
      <c r="D34" s="156"/>
      <c r="E34" s="156"/>
    </row>
    <row r="35" spans="4:5" ht="14.25">
      <c r="D35" s="156"/>
      <c r="E35" s="156"/>
    </row>
    <row r="36" spans="4:5" ht="14.25">
      <c r="D36" s="156"/>
      <c r="E36" s="156"/>
    </row>
    <row r="37" spans="4:5" ht="14.25">
      <c r="D37" s="156"/>
      <c r="E37" s="156"/>
    </row>
    <row r="38" spans="4:5" ht="14.25">
      <c r="D38" s="156"/>
      <c r="E38" s="156"/>
    </row>
    <row r="39" spans="4:5" ht="14.25">
      <c r="D39" s="156"/>
      <c r="E39" s="156"/>
    </row>
    <row r="40" spans="4:5" ht="14.25">
      <c r="D40" s="156"/>
      <c r="E40" s="156"/>
    </row>
    <row r="41" spans="4:5" ht="14.25">
      <c r="D41" s="156"/>
      <c r="E41" s="156"/>
    </row>
    <row r="42" spans="4:5" ht="14.25">
      <c r="D42" s="156"/>
      <c r="E42" s="156"/>
    </row>
    <row r="43" spans="4:5" ht="14.25">
      <c r="D43" s="156"/>
      <c r="E43" s="156"/>
    </row>
    <row r="44" spans="4:5" ht="14.25">
      <c r="D44" s="156"/>
      <c r="E44" s="156"/>
    </row>
    <row r="45" spans="4:5" ht="14.25">
      <c r="D45" s="156"/>
      <c r="E45" s="156"/>
    </row>
  </sheetData>
  <sheetProtection/>
  <mergeCells count="11">
    <mergeCell ref="F4:H4"/>
    <mergeCell ref="I4:K4"/>
    <mergeCell ref="L4:N4"/>
    <mergeCell ref="O4:Q4"/>
    <mergeCell ref="R4:T4"/>
    <mergeCell ref="A19:M19"/>
    <mergeCell ref="A2:T2"/>
    <mergeCell ref="F3:G3"/>
    <mergeCell ref="L3:M3"/>
    <mergeCell ref="B4:C4"/>
    <mergeCell ref="D4:E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S13"/>
  <sheetViews>
    <sheetView zoomScalePageLayoutView="0" workbookViewId="0" topLeftCell="A1">
      <selection activeCell="A2" sqref="A2"/>
    </sheetView>
  </sheetViews>
  <sheetFormatPr defaultColWidth="8.00390625" defaultRowHeight="14.25"/>
  <cols>
    <col min="1" max="1" width="29.375" style="137" customWidth="1"/>
    <col min="2" max="2" width="7.125" style="136" bestFit="1" customWidth="1"/>
    <col min="3" max="3" width="14.375" style="136" customWidth="1"/>
    <col min="4" max="4" width="15.50390625" style="136" customWidth="1"/>
    <col min="5" max="32" width="9.00390625" style="137" customWidth="1"/>
    <col min="33" max="128" width="8.00390625" style="137" customWidth="1"/>
    <col min="129" max="149" width="9.00390625" style="137" customWidth="1"/>
    <col min="150" max="16384" width="8.00390625" style="137" customWidth="1"/>
  </cols>
  <sheetData>
    <row r="1" spans="1:4" ht="31.5" customHeight="1">
      <c r="A1" s="403" t="s">
        <v>418</v>
      </c>
      <c r="B1" s="403"/>
      <c r="C1" s="403"/>
      <c r="D1" s="403"/>
    </row>
    <row r="2" spans="1:4" ht="15.75" customHeight="1">
      <c r="A2" s="138"/>
      <c r="B2" s="138"/>
      <c r="C2" s="138"/>
      <c r="D2" s="138"/>
    </row>
    <row r="3" spans="1:4" s="135" customFormat="1" ht="27.75" customHeight="1">
      <c r="A3" s="139" t="s">
        <v>37</v>
      </c>
      <c r="B3" s="140" t="s">
        <v>38</v>
      </c>
      <c r="C3" s="141" t="s">
        <v>196</v>
      </c>
      <c r="D3" s="142" t="s">
        <v>40</v>
      </c>
    </row>
    <row r="4" spans="1:4" s="135" customFormat="1" ht="34.5" customHeight="1">
      <c r="A4" s="143" t="s">
        <v>315</v>
      </c>
      <c r="B4" s="144" t="s">
        <v>42</v>
      </c>
      <c r="C4" s="145">
        <v>64.4</v>
      </c>
      <c r="D4" s="145">
        <v>9.8</v>
      </c>
    </row>
    <row r="5" spans="1:4" s="135" customFormat="1" ht="34.5" customHeight="1">
      <c r="A5" s="146" t="s">
        <v>316</v>
      </c>
      <c r="B5" s="144" t="s">
        <v>42</v>
      </c>
      <c r="C5" s="145">
        <v>16.5</v>
      </c>
      <c r="D5" s="145">
        <v>62.7</v>
      </c>
    </row>
    <row r="6" spans="1:9" s="135" customFormat="1" ht="34.5" customHeight="1">
      <c r="A6" s="146" t="s">
        <v>46</v>
      </c>
      <c r="B6" s="144" t="s">
        <v>42</v>
      </c>
      <c r="C6" s="145">
        <v>5.9</v>
      </c>
      <c r="D6" s="145">
        <v>32.3</v>
      </c>
      <c r="I6" s="135" t="s">
        <v>55</v>
      </c>
    </row>
    <row r="7" spans="1:4" s="135" customFormat="1" ht="34.5" customHeight="1">
      <c r="A7" s="146" t="s">
        <v>305</v>
      </c>
      <c r="B7" s="144" t="s">
        <v>42</v>
      </c>
      <c r="C7" s="145">
        <v>2.9</v>
      </c>
      <c r="D7" s="145">
        <v>17.2</v>
      </c>
    </row>
    <row r="8" spans="1:4" s="135" customFormat="1" ht="34.5" customHeight="1">
      <c r="A8" s="146" t="s">
        <v>304</v>
      </c>
      <c r="B8" s="144" t="s">
        <v>42</v>
      </c>
      <c r="C8" s="145" t="s">
        <v>11</v>
      </c>
      <c r="D8" s="145">
        <v>9.3</v>
      </c>
    </row>
    <row r="9" spans="1:4" s="135" customFormat="1" ht="34.5" customHeight="1">
      <c r="A9" s="146" t="s">
        <v>54</v>
      </c>
      <c r="B9" s="144" t="s">
        <v>42</v>
      </c>
      <c r="C9" s="145">
        <v>44.1</v>
      </c>
      <c r="D9" s="145">
        <v>17.7</v>
      </c>
    </row>
    <row r="10" spans="1:4" s="135" customFormat="1" ht="34.5" customHeight="1">
      <c r="A10" s="146" t="s">
        <v>317</v>
      </c>
      <c r="B10" s="144" t="s">
        <v>318</v>
      </c>
      <c r="C10" s="145">
        <v>30.3</v>
      </c>
      <c r="D10" s="145">
        <v>1.1</v>
      </c>
    </row>
    <row r="11" spans="1:4" s="135" customFormat="1" ht="34.5" customHeight="1">
      <c r="A11" s="147" t="s">
        <v>62</v>
      </c>
      <c r="B11" s="144" t="s">
        <v>67</v>
      </c>
      <c r="C11" s="145">
        <v>13</v>
      </c>
      <c r="D11" s="148">
        <v>175</v>
      </c>
    </row>
    <row r="12" spans="1:4" ht="21" customHeight="1">
      <c r="A12" s="404"/>
      <c r="B12" s="404"/>
      <c r="C12" s="404"/>
      <c r="D12" s="404"/>
    </row>
    <row r="13" spans="1:149" s="136" customFormat="1" ht="14.25">
      <c r="A13" s="14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</row>
  </sheetData>
  <sheetProtection/>
  <mergeCells count="2">
    <mergeCell ref="A1:D1"/>
    <mergeCell ref="A12:D1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T38"/>
  <sheetViews>
    <sheetView zoomScale="85" zoomScaleNormal="85" zoomScalePageLayoutView="0" workbookViewId="0" topLeftCell="A1">
      <selection activeCell="H3" sqref="H3"/>
    </sheetView>
  </sheetViews>
  <sheetFormatPr defaultColWidth="10.00390625" defaultRowHeight="14.25"/>
  <cols>
    <col min="1" max="1" width="49.375" style="96" customWidth="1"/>
    <col min="2" max="5" width="14.50390625" style="96" customWidth="1"/>
    <col min="6" max="6" width="14.50390625" style="97" customWidth="1"/>
    <col min="7" max="16384" width="10.00390625" style="96" customWidth="1"/>
  </cols>
  <sheetData>
    <row r="1" spans="1:6" ht="45.75" customHeight="1">
      <c r="A1" s="439" t="s">
        <v>319</v>
      </c>
      <c r="B1" s="439"/>
      <c r="C1" s="439"/>
      <c r="D1" s="439"/>
      <c r="E1" s="439"/>
      <c r="F1" s="439"/>
    </row>
    <row r="2" spans="1:6" s="92" customFormat="1" ht="27" customHeight="1">
      <c r="A2" s="444" t="s">
        <v>320</v>
      </c>
      <c r="B2" s="441" t="s">
        <v>321</v>
      </c>
      <c r="C2" s="440" t="s">
        <v>322</v>
      </c>
      <c r="D2" s="441"/>
      <c r="E2" s="442" t="s">
        <v>323</v>
      </c>
      <c r="F2" s="443"/>
    </row>
    <row r="3" spans="1:6" s="92" customFormat="1" ht="27" customHeight="1">
      <c r="A3" s="445"/>
      <c r="B3" s="446"/>
      <c r="C3" s="99" t="s">
        <v>324</v>
      </c>
      <c r="D3" s="98" t="s">
        <v>325</v>
      </c>
      <c r="E3" s="99" t="s">
        <v>324</v>
      </c>
      <c r="F3" s="100" t="s">
        <v>325</v>
      </c>
    </row>
    <row r="4" spans="1:6" s="92" customFormat="1" ht="27" customHeight="1">
      <c r="A4" s="101" t="s">
        <v>326</v>
      </c>
      <c r="B4" s="102" t="s">
        <v>327</v>
      </c>
      <c r="C4" s="103">
        <v>16405</v>
      </c>
      <c r="D4" s="104">
        <v>7.8</v>
      </c>
      <c r="E4" s="103">
        <v>15275.51</v>
      </c>
      <c r="F4" s="105">
        <v>7.6</v>
      </c>
    </row>
    <row r="5" spans="1:6" s="92" customFormat="1" ht="27" customHeight="1">
      <c r="A5" s="101" t="s">
        <v>328</v>
      </c>
      <c r="B5" s="102" t="s">
        <v>327</v>
      </c>
      <c r="C5" s="103" t="s">
        <v>53</v>
      </c>
      <c r="D5" s="104">
        <v>3.2</v>
      </c>
      <c r="E5" s="103">
        <v>1278.99</v>
      </c>
      <c r="F5" s="105">
        <v>2.8</v>
      </c>
    </row>
    <row r="6" spans="1:6" s="92" customFormat="1" ht="27" customHeight="1">
      <c r="A6" s="101" t="s">
        <v>329</v>
      </c>
      <c r="B6" s="102" t="s">
        <v>327</v>
      </c>
      <c r="C6" s="103" t="s">
        <v>53</v>
      </c>
      <c r="D6" s="104">
        <v>6.7</v>
      </c>
      <c r="E6" s="103">
        <v>6325.95</v>
      </c>
      <c r="F6" s="105">
        <v>6.6</v>
      </c>
    </row>
    <row r="7" spans="1:11" s="92" customFormat="1" ht="27" customHeight="1">
      <c r="A7" s="101" t="s">
        <v>330</v>
      </c>
      <c r="B7" s="102" t="s">
        <v>327</v>
      </c>
      <c r="C7" s="103" t="s">
        <v>53</v>
      </c>
      <c r="D7" s="104">
        <v>9.7</v>
      </c>
      <c r="E7" s="103">
        <v>7670.570000000001</v>
      </c>
      <c r="F7" s="105">
        <v>9.5</v>
      </c>
      <c r="H7" s="106"/>
      <c r="I7" s="106"/>
      <c r="J7" s="106"/>
      <c r="K7" s="106"/>
    </row>
    <row r="8" spans="1:6" ht="27" customHeight="1">
      <c r="A8" s="101" t="s">
        <v>304</v>
      </c>
      <c r="B8" s="102" t="s">
        <v>327</v>
      </c>
      <c r="C8" s="103" t="s">
        <v>53</v>
      </c>
      <c r="D8" s="104">
        <v>7</v>
      </c>
      <c r="E8" s="104" t="s">
        <v>53</v>
      </c>
      <c r="F8" s="105">
        <v>7.1</v>
      </c>
    </row>
    <row r="9" spans="1:6" ht="27" customHeight="1">
      <c r="A9" s="107" t="s">
        <v>331</v>
      </c>
      <c r="B9" s="102" t="s">
        <v>327</v>
      </c>
      <c r="C9" s="104">
        <v>1302.01468</v>
      </c>
      <c r="D9" s="104">
        <v>12.72</v>
      </c>
      <c r="E9" s="104">
        <v>1129.86326</v>
      </c>
      <c r="F9" s="105">
        <v>18.77</v>
      </c>
    </row>
    <row r="10" spans="1:8" ht="27" customHeight="1">
      <c r="A10" s="101" t="s">
        <v>54</v>
      </c>
      <c r="B10" s="102" t="s">
        <v>327</v>
      </c>
      <c r="C10" s="108" t="s">
        <v>53</v>
      </c>
      <c r="D10" s="108">
        <v>10.3</v>
      </c>
      <c r="E10" s="108">
        <v>12385.1169</v>
      </c>
      <c r="F10" s="109">
        <v>12.4</v>
      </c>
      <c r="H10" s="110"/>
    </row>
    <row r="11" spans="1:6" ht="27" customHeight="1">
      <c r="A11" s="101" t="s">
        <v>332</v>
      </c>
      <c r="B11" s="102" t="s">
        <v>327</v>
      </c>
      <c r="C11" s="108">
        <v>1614.9</v>
      </c>
      <c r="D11" s="108">
        <v>10.1</v>
      </c>
      <c r="E11" s="108">
        <v>1466.4169</v>
      </c>
      <c r="F11" s="109">
        <v>14.7</v>
      </c>
    </row>
    <row r="12" spans="1:6" s="93" customFormat="1" ht="27" customHeight="1">
      <c r="A12" s="101" t="s">
        <v>333</v>
      </c>
      <c r="B12" s="102" t="s">
        <v>334</v>
      </c>
      <c r="C12" s="108">
        <v>3824.8</v>
      </c>
      <c r="D12" s="108">
        <v>7.5</v>
      </c>
      <c r="E12" s="108">
        <v>3557.9673</v>
      </c>
      <c r="F12" s="109">
        <v>14.8</v>
      </c>
    </row>
    <row r="13" spans="1:6" s="93" customFormat="1" ht="27" customHeight="1">
      <c r="A13" s="101" t="s">
        <v>335</v>
      </c>
      <c r="B13" s="102" t="s">
        <v>327</v>
      </c>
      <c r="C13" s="108">
        <v>2161.4</v>
      </c>
      <c r="D13" s="108">
        <v>20.5</v>
      </c>
      <c r="E13" s="108">
        <v>1794.0374</v>
      </c>
      <c r="F13" s="109">
        <v>23.5</v>
      </c>
    </row>
    <row r="14" spans="1:8" ht="27" customHeight="1">
      <c r="A14" s="111" t="s">
        <v>61</v>
      </c>
      <c r="B14" s="102" t="s">
        <v>327</v>
      </c>
      <c r="C14" s="104">
        <v>7165.71</v>
      </c>
      <c r="D14" s="104">
        <v>10.3</v>
      </c>
      <c r="E14" s="104">
        <v>6839.926009999999</v>
      </c>
      <c r="F14" s="105">
        <v>10.950535803020568</v>
      </c>
      <c r="H14" s="97"/>
    </row>
    <row r="15" spans="1:6" ht="27" customHeight="1">
      <c r="A15" s="112" t="s">
        <v>336</v>
      </c>
      <c r="B15" s="102" t="s">
        <v>327</v>
      </c>
      <c r="C15" s="104">
        <v>2546.2</v>
      </c>
      <c r="D15" s="104">
        <v>8.2</v>
      </c>
      <c r="E15" s="104">
        <v>2767.6</v>
      </c>
      <c r="F15" s="105">
        <v>9.7</v>
      </c>
    </row>
    <row r="16" spans="1:6" ht="27" customHeight="1">
      <c r="A16" s="101" t="s">
        <v>337</v>
      </c>
      <c r="B16" s="102" t="s">
        <v>327</v>
      </c>
      <c r="C16" s="104">
        <v>2594.1726065760004</v>
      </c>
      <c r="D16" s="104">
        <v>5.942339653231389</v>
      </c>
      <c r="E16" s="104">
        <v>2448.6646368838</v>
      </c>
      <c r="F16" s="105">
        <v>6.226652612112937</v>
      </c>
    </row>
    <row r="17" spans="1:6" ht="27" customHeight="1">
      <c r="A17" s="113" t="s">
        <v>338</v>
      </c>
      <c r="B17" s="114" t="s">
        <v>327</v>
      </c>
      <c r="C17" s="104">
        <v>1527.2083</v>
      </c>
      <c r="D17" s="104">
        <v>0.17056188676445924</v>
      </c>
      <c r="E17" s="104">
        <v>1524.6079</v>
      </c>
      <c r="F17" s="105">
        <v>6.5</v>
      </c>
    </row>
    <row r="18" spans="1:9" s="94" customFormat="1" ht="27" customHeight="1">
      <c r="A18" s="113" t="s">
        <v>339</v>
      </c>
      <c r="B18" s="114" t="s">
        <v>327</v>
      </c>
      <c r="C18" s="104">
        <v>1009.2867</v>
      </c>
      <c r="D18" s="104">
        <v>17.41591993787682</v>
      </c>
      <c r="E18" s="104">
        <v>859.5825</v>
      </c>
      <c r="F18" s="105">
        <v>10.2</v>
      </c>
      <c r="G18" s="115"/>
      <c r="H18" s="115"/>
      <c r="I18" s="115"/>
    </row>
    <row r="19" spans="1:6" ht="27" customHeight="1">
      <c r="A19" s="101" t="s">
        <v>340</v>
      </c>
      <c r="B19" s="102" t="s">
        <v>327</v>
      </c>
      <c r="C19" s="104">
        <v>4222.3901</v>
      </c>
      <c r="D19" s="104">
        <v>13.902289335098953</v>
      </c>
      <c r="E19" s="104">
        <v>3707.0283</v>
      </c>
      <c r="F19" s="105">
        <v>22.482847924670814</v>
      </c>
    </row>
    <row r="20" spans="1:6" ht="27" customHeight="1">
      <c r="A20" s="116" t="s">
        <v>62</v>
      </c>
      <c r="B20" s="117" t="s">
        <v>327</v>
      </c>
      <c r="C20" s="104">
        <v>1304.21</v>
      </c>
      <c r="D20" s="104">
        <v>31.6</v>
      </c>
      <c r="E20" s="104">
        <v>1006.79</v>
      </c>
      <c r="F20" s="105">
        <v>67.5</v>
      </c>
    </row>
    <row r="21" spans="1:6" ht="27" customHeight="1">
      <c r="A21" s="116" t="s">
        <v>341</v>
      </c>
      <c r="B21" s="117" t="s">
        <v>327</v>
      </c>
      <c r="C21" s="104">
        <v>821.07</v>
      </c>
      <c r="D21" s="104">
        <v>31.5</v>
      </c>
      <c r="E21" s="104">
        <v>637.77</v>
      </c>
      <c r="F21" s="105">
        <v>67</v>
      </c>
    </row>
    <row r="22" spans="1:6" ht="27" customHeight="1">
      <c r="A22" s="116" t="s">
        <v>342</v>
      </c>
      <c r="B22" s="117" t="s">
        <v>327</v>
      </c>
      <c r="C22" s="104">
        <v>483.13</v>
      </c>
      <c r="D22" s="104">
        <v>31.8</v>
      </c>
      <c r="E22" s="104">
        <v>369.02</v>
      </c>
      <c r="F22" s="105">
        <v>68.4</v>
      </c>
    </row>
    <row r="23" spans="1:6" s="95" customFormat="1" ht="27" customHeight="1">
      <c r="A23" s="101" t="s">
        <v>65</v>
      </c>
      <c r="B23" s="117" t="s">
        <v>327</v>
      </c>
      <c r="C23" s="104">
        <v>2979.8</v>
      </c>
      <c r="D23" s="118">
        <v>16.5</v>
      </c>
      <c r="E23" s="104">
        <v>2556.75</v>
      </c>
      <c r="F23" s="119">
        <v>15.4</v>
      </c>
    </row>
    <row r="24" spans="1:150" ht="27" customHeight="1">
      <c r="A24" s="101" t="s">
        <v>66</v>
      </c>
      <c r="B24" s="117" t="s">
        <v>343</v>
      </c>
      <c r="C24" s="104">
        <v>85.578</v>
      </c>
      <c r="D24" s="104">
        <v>14.77</v>
      </c>
      <c r="E24" s="104">
        <v>74.5642</v>
      </c>
      <c r="F24" s="105">
        <v>11.54</v>
      </c>
      <c r="G24" s="120"/>
      <c r="H24" s="121"/>
      <c r="I24" s="120"/>
      <c r="J24" s="121"/>
      <c r="K24" s="120"/>
      <c r="L24" s="121"/>
      <c r="M24" s="120"/>
      <c r="N24" s="121"/>
      <c r="O24" s="120"/>
      <c r="P24" s="121"/>
      <c r="Q24" s="120"/>
      <c r="R24" s="121"/>
      <c r="S24" s="120"/>
      <c r="T24" s="121"/>
      <c r="U24" s="120"/>
      <c r="V24" s="121"/>
      <c r="W24" s="120"/>
      <c r="X24" s="121"/>
      <c r="Y24" s="120"/>
      <c r="Z24" s="121"/>
      <c r="AA24" s="120"/>
      <c r="AB24" s="121"/>
      <c r="AC24" s="120"/>
      <c r="AD24" s="121"/>
      <c r="AE24" s="120"/>
      <c r="AF24" s="121"/>
      <c r="AG24" s="120"/>
      <c r="AH24" s="121"/>
      <c r="AI24" s="120"/>
      <c r="AJ24" s="121"/>
      <c r="AK24" s="120"/>
      <c r="AL24" s="121"/>
      <c r="AM24" s="120"/>
      <c r="AN24" s="121"/>
      <c r="AO24" s="120"/>
      <c r="AP24" s="121"/>
      <c r="AQ24" s="120"/>
      <c r="AR24" s="121"/>
      <c r="AS24" s="120"/>
      <c r="AT24" s="121"/>
      <c r="AU24" s="120"/>
      <c r="AV24" s="121"/>
      <c r="AW24" s="120"/>
      <c r="AX24" s="121"/>
      <c r="AY24" s="120"/>
      <c r="AZ24" s="121"/>
      <c r="BA24" s="120"/>
      <c r="BB24" s="121"/>
      <c r="BC24" s="120"/>
      <c r="BD24" s="121"/>
      <c r="BE24" s="120"/>
      <c r="BF24" s="121"/>
      <c r="BG24" s="120"/>
      <c r="BH24" s="121"/>
      <c r="BI24" s="120"/>
      <c r="BJ24" s="121"/>
      <c r="BK24" s="120"/>
      <c r="BL24" s="121"/>
      <c r="BM24" s="120"/>
      <c r="BN24" s="121"/>
      <c r="BO24" s="120"/>
      <c r="BP24" s="121"/>
      <c r="BQ24" s="120"/>
      <c r="BR24" s="121"/>
      <c r="BS24" s="120"/>
      <c r="BT24" s="121"/>
      <c r="BU24" s="120"/>
      <c r="BV24" s="121"/>
      <c r="BW24" s="120"/>
      <c r="BX24" s="121"/>
      <c r="BY24" s="120"/>
      <c r="BZ24" s="121"/>
      <c r="CA24" s="120"/>
      <c r="CB24" s="121"/>
      <c r="CC24" s="120"/>
      <c r="CD24" s="121"/>
      <c r="CE24" s="120"/>
      <c r="CF24" s="121"/>
      <c r="CG24" s="120"/>
      <c r="CH24" s="121"/>
      <c r="CI24" s="120"/>
      <c r="CJ24" s="121"/>
      <c r="CK24" s="120"/>
      <c r="CL24" s="121"/>
      <c r="CM24" s="120"/>
      <c r="CN24" s="121"/>
      <c r="CO24" s="120"/>
      <c r="CP24" s="121"/>
      <c r="CQ24" s="120"/>
      <c r="CR24" s="121"/>
      <c r="CS24" s="120"/>
      <c r="CT24" s="121"/>
      <c r="CU24" s="120"/>
      <c r="CV24" s="121"/>
      <c r="CW24" s="120"/>
      <c r="CX24" s="121"/>
      <c r="CY24" s="120"/>
      <c r="CZ24" s="121"/>
      <c r="DA24" s="120"/>
      <c r="DB24" s="121"/>
      <c r="DC24" s="120"/>
      <c r="DD24" s="121"/>
      <c r="DE24" s="120"/>
      <c r="DF24" s="121"/>
      <c r="DG24" s="120"/>
      <c r="DH24" s="121"/>
      <c r="DI24" s="120"/>
      <c r="DJ24" s="121"/>
      <c r="DK24" s="120"/>
      <c r="DL24" s="121"/>
      <c r="DM24" s="120"/>
      <c r="DN24" s="121"/>
      <c r="DO24" s="120"/>
      <c r="DP24" s="121"/>
      <c r="DQ24" s="120"/>
      <c r="DR24" s="121"/>
      <c r="DS24" s="120"/>
      <c r="DT24" s="121"/>
      <c r="DU24" s="120"/>
      <c r="DV24" s="121"/>
      <c r="DW24" s="120"/>
      <c r="DX24" s="121"/>
      <c r="DY24" s="120"/>
      <c r="DZ24" s="121"/>
      <c r="EA24" s="120"/>
      <c r="EB24" s="121"/>
      <c r="EC24" s="120"/>
      <c r="ED24" s="121"/>
      <c r="EE24" s="120"/>
      <c r="EF24" s="121"/>
      <c r="EG24" s="120"/>
      <c r="EH24" s="121"/>
      <c r="EI24" s="120"/>
      <c r="EJ24" s="121"/>
      <c r="EK24" s="120"/>
      <c r="EL24" s="121"/>
      <c r="EM24" s="120"/>
      <c r="EN24" s="121"/>
      <c r="EO24" s="120"/>
      <c r="EP24" s="121"/>
      <c r="EQ24" s="120"/>
      <c r="ER24" s="121"/>
      <c r="ES24" s="133"/>
      <c r="ET24" s="134"/>
    </row>
    <row r="25" spans="1:6" s="95" customFormat="1" ht="27" customHeight="1">
      <c r="A25" s="122" t="s">
        <v>344</v>
      </c>
      <c r="B25" s="123" t="s">
        <v>327</v>
      </c>
      <c r="C25" s="104">
        <v>49493.38</v>
      </c>
      <c r="D25" s="124">
        <v>8.031992603368735</v>
      </c>
      <c r="E25" s="104">
        <v>45813.6324317475</v>
      </c>
      <c r="F25" s="125">
        <v>12.059499006247322</v>
      </c>
    </row>
    <row r="26" spans="1:6" s="95" customFormat="1" ht="27" customHeight="1">
      <c r="A26" s="111" t="s">
        <v>345</v>
      </c>
      <c r="B26" s="117" t="s">
        <v>327</v>
      </c>
      <c r="C26" s="104">
        <v>34515.43</v>
      </c>
      <c r="D26" s="124">
        <v>13.6</v>
      </c>
      <c r="E26" s="104">
        <v>30364.333661429602</v>
      </c>
      <c r="F26" s="125">
        <v>13.735340966921854</v>
      </c>
    </row>
    <row r="27" spans="1:10" ht="27" customHeight="1">
      <c r="A27" s="126" t="s">
        <v>346</v>
      </c>
      <c r="B27" s="127" t="s">
        <v>347</v>
      </c>
      <c r="C27" s="128">
        <v>11800</v>
      </c>
      <c r="D27" s="104">
        <v>9.1</v>
      </c>
      <c r="E27" s="128">
        <v>10812.317905</v>
      </c>
      <c r="F27" s="105">
        <v>8.944005</v>
      </c>
      <c r="G27" s="95"/>
      <c r="H27" s="95"/>
      <c r="I27" s="95"/>
      <c r="J27" s="95"/>
    </row>
    <row r="28" spans="1:10" ht="27" customHeight="1">
      <c r="A28" s="126" t="s">
        <v>306</v>
      </c>
      <c r="B28" s="127" t="s">
        <v>347</v>
      </c>
      <c r="C28" s="128">
        <v>17339</v>
      </c>
      <c r="D28" s="104">
        <v>8</v>
      </c>
      <c r="E28" s="128">
        <v>16054.924451</v>
      </c>
      <c r="F28" s="105">
        <v>8.3</v>
      </c>
      <c r="G28" s="95"/>
      <c r="H28" s="95"/>
      <c r="I28" s="95"/>
      <c r="J28" s="95"/>
    </row>
    <row r="29" spans="1:10" ht="27" customHeight="1">
      <c r="A29" s="126" t="s">
        <v>307</v>
      </c>
      <c r="B29" s="127" t="s">
        <v>347</v>
      </c>
      <c r="C29" s="128">
        <v>6542</v>
      </c>
      <c r="D29" s="104">
        <v>8.7</v>
      </c>
      <c r="E29" s="128">
        <v>6018.224064</v>
      </c>
      <c r="F29" s="105">
        <v>8.2</v>
      </c>
      <c r="G29" s="95"/>
      <c r="H29" s="95"/>
      <c r="I29" s="95"/>
      <c r="J29" s="95"/>
    </row>
    <row r="30" spans="1:10" ht="27" customHeight="1">
      <c r="A30" s="126" t="s">
        <v>348</v>
      </c>
      <c r="B30" s="127" t="s">
        <v>7</v>
      </c>
      <c r="C30" s="104">
        <v>101.7</v>
      </c>
      <c r="D30" s="104" t="s">
        <v>53</v>
      </c>
      <c r="E30" s="104">
        <v>101.5</v>
      </c>
      <c r="F30" s="105" t="s">
        <v>53</v>
      </c>
      <c r="G30" s="95"/>
      <c r="H30" s="95"/>
      <c r="I30" s="95"/>
      <c r="J30" s="95"/>
    </row>
    <row r="31" spans="1:6" ht="27" customHeight="1">
      <c r="A31" s="111" t="s">
        <v>349</v>
      </c>
      <c r="B31" s="117" t="s">
        <v>7</v>
      </c>
      <c r="C31" s="104">
        <v>101.8</v>
      </c>
      <c r="D31" s="104" t="s">
        <v>53</v>
      </c>
      <c r="E31" s="104">
        <v>101.3</v>
      </c>
      <c r="F31" s="105" t="s">
        <v>53</v>
      </c>
    </row>
    <row r="32" spans="1:6" ht="27" customHeight="1">
      <c r="A32" s="111" t="s">
        <v>350</v>
      </c>
      <c r="B32" s="117" t="s">
        <v>7</v>
      </c>
      <c r="C32" s="104">
        <v>103.6</v>
      </c>
      <c r="D32" s="104" t="s">
        <v>53</v>
      </c>
      <c r="E32" s="104">
        <v>106.2</v>
      </c>
      <c r="F32" s="105" t="s">
        <v>53</v>
      </c>
    </row>
    <row r="33" spans="1:6" ht="27" customHeight="1">
      <c r="A33" s="111" t="s">
        <v>351</v>
      </c>
      <c r="B33" s="117" t="s">
        <v>7</v>
      </c>
      <c r="C33" s="104">
        <v>103.9</v>
      </c>
      <c r="D33" s="104" t="s">
        <v>53</v>
      </c>
      <c r="E33" s="104">
        <v>107.7</v>
      </c>
      <c r="F33" s="105" t="s">
        <v>53</v>
      </c>
    </row>
    <row r="34" spans="1:6" ht="27" customHeight="1">
      <c r="A34" s="111" t="s">
        <v>352</v>
      </c>
      <c r="B34" s="117" t="s">
        <v>353</v>
      </c>
      <c r="C34" s="104">
        <v>674.19</v>
      </c>
      <c r="D34" s="104">
        <v>10.25</v>
      </c>
      <c r="E34" s="104">
        <v>614.86</v>
      </c>
      <c r="F34" s="105">
        <v>7.19</v>
      </c>
    </row>
    <row r="35" spans="1:8" ht="27" customHeight="1">
      <c r="A35" s="111" t="s">
        <v>49</v>
      </c>
      <c r="B35" s="117" t="s">
        <v>353</v>
      </c>
      <c r="C35" s="104">
        <v>817.551334</v>
      </c>
      <c r="D35" s="104">
        <v>12.87</v>
      </c>
      <c r="E35" s="104">
        <v>724.3183</v>
      </c>
      <c r="F35" s="105">
        <v>3.6640294047476374</v>
      </c>
      <c r="H35" s="97"/>
    </row>
    <row r="36" spans="1:8" ht="27" customHeight="1">
      <c r="A36" s="111" t="s">
        <v>354</v>
      </c>
      <c r="B36" s="117" t="s">
        <v>353</v>
      </c>
      <c r="C36" s="104">
        <v>425.746763</v>
      </c>
      <c r="D36" s="104">
        <v>12.19</v>
      </c>
      <c r="E36" s="104">
        <v>379.6965</v>
      </c>
      <c r="F36" s="105">
        <v>0.819333911826206</v>
      </c>
      <c r="H36" s="97"/>
    </row>
    <row r="37" spans="1:6" ht="27" customHeight="1">
      <c r="A37" s="111" t="s">
        <v>355</v>
      </c>
      <c r="B37" s="117" t="s">
        <v>356</v>
      </c>
      <c r="C37" s="104">
        <v>2652.14</v>
      </c>
      <c r="D37" s="104">
        <v>4.9</v>
      </c>
      <c r="E37" s="104">
        <v>2474.84</v>
      </c>
      <c r="F37" s="105">
        <v>6.3</v>
      </c>
    </row>
    <row r="38" spans="1:6" ht="27" customHeight="1">
      <c r="A38" s="129" t="s">
        <v>357</v>
      </c>
      <c r="B38" s="130" t="s">
        <v>356</v>
      </c>
      <c r="C38" s="131">
        <v>2082.49</v>
      </c>
      <c r="D38" s="131">
        <v>6.4</v>
      </c>
      <c r="E38" s="131">
        <v>1955.45</v>
      </c>
      <c r="F38" s="132">
        <v>6.9</v>
      </c>
    </row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  <row r="76" ht="39" customHeight="1"/>
    <row r="77" ht="39" customHeight="1"/>
    <row r="78" ht="39" customHeight="1"/>
    <row r="79" ht="39" customHeight="1"/>
    <row r="80" ht="39" customHeight="1"/>
    <row r="81" ht="39" customHeight="1"/>
    <row r="82" ht="39" customHeight="1"/>
  </sheetData>
  <sheetProtection/>
  <mergeCells count="5">
    <mergeCell ref="A1:F1"/>
    <mergeCell ref="C2:D2"/>
    <mergeCell ref="E2:F2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E19"/>
  <sheetViews>
    <sheetView zoomScale="85" zoomScaleNormal="85" zoomScalePageLayoutView="0" workbookViewId="0" topLeftCell="A1">
      <selection activeCell="A1" sqref="A1:IV16384"/>
    </sheetView>
  </sheetViews>
  <sheetFormatPr defaultColWidth="10.375" defaultRowHeight="25.5" customHeight="1"/>
  <cols>
    <col min="1" max="1" width="10.375" style="36" customWidth="1"/>
    <col min="2" max="2" width="11.125" style="36" customWidth="1"/>
    <col min="3" max="5" width="12.00390625" style="36" customWidth="1"/>
    <col min="6" max="13" width="12.00390625" style="37" customWidth="1"/>
    <col min="14" max="15" width="12.00390625" style="38" customWidth="1"/>
    <col min="16" max="16" width="11.50390625" style="38" customWidth="1"/>
    <col min="17" max="17" width="9.50390625" style="38" customWidth="1"/>
    <col min="18" max="18" width="11.50390625" style="38" customWidth="1"/>
    <col min="19" max="19" width="9.50390625" style="38" customWidth="1"/>
    <col min="20" max="20" width="11.50390625" style="38" customWidth="1"/>
    <col min="21" max="21" width="9.50390625" style="38" customWidth="1"/>
    <col min="22" max="22" width="11.50390625" style="38" customWidth="1"/>
    <col min="23" max="23" width="9.50390625" style="38" customWidth="1"/>
    <col min="24" max="24" width="11.50390625" style="38" customWidth="1"/>
    <col min="25" max="25" width="9.50390625" style="38" customWidth="1"/>
    <col min="26" max="26" width="11.50390625" style="38" customWidth="1"/>
    <col min="27" max="27" width="9.50390625" style="38" customWidth="1"/>
    <col min="28" max="28" width="11.50390625" style="38" customWidth="1"/>
    <col min="29" max="29" width="9.50390625" style="38" customWidth="1"/>
    <col min="30" max="30" width="11.50390625" style="38" customWidth="1"/>
    <col min="31" max="31" width="9.50390625" style="38" customWidth="1"/>
    <col min="32" max="63" width="10.375" style="38" customWidth="1"/>
    <col min="64" max="79" width="10.375" style="39" customWidth="1"/>
    <col min="80" max="16384" width="10.375" style="39" customWidth="1"/>
  </cols>
  <sheetData>
    <row r="1" spans="1:83" s="32" customFormat="1" ht="36" customHeight="1">
      <c r="A1" s="40"/>
      <c r="B1" s="468" t="s">
        <v>358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 t="s">
        <v>359</v>
      </c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 t="s">
        <v>360</v>
      </c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 t="s">
        <v>361</v>
      </c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 t="s">
        <v>362</v>
      </c>
      <c r="BM1" s="468"/>
      <c r="BN1" s="468"/>
      <c r="BO1" s="468"/>
      <c r="BP1" s="468"/>
      <c r="BQ1" s="468"/>
      <c r="BR1" s="468"/>
      <c r="BS1" s="468"/>
      <c r="BT1" s="468"/>
      <c r="BU1" s="468"/>
      <c r="BV1" s="468"/>
      <c r="BW1" s="468"/>
      <c r="BX1" s="468"/>
      <c r="BY1" s="468"/>
      <c r="BZ1" s="468"/>
      <c r="CA1" s="468"/>
      <c r="CB1" s="90"/>
      <c r="CC1" s="90"/>
      <c r="CD1" s="90"/>
      <c r="CE1" s="90"/>
    </row>
    <row r="2" spans="1:79" s="33" customFormat="1" ht="33" customHeight="1">
      <c r="A2" s="453" t="s">
        <v>363</v>
      </c>
      <c r="B2" s="469" t="s">
        <v>326</v>
      </c>
      <c r="C2" s="469"/>
      <c r="D2" s="469"/>
      <c r="E2" s="469"/>
      <c r="F2" s="455" t="s">
        <v>364</v>
      </c>
      <c r="G2" s="455"/>
      <c r="H2" s="455"/>
      <c r="I2" s="455"/>
      <c r="J2" s="455" t="s">
        <v>365</v>
      </c>
      <c r="K2" s="456"/>
      <c r="L2" s="456"/>
      <c r="M2" s="456"/>
      <c r="N2" s="455" t="s">
        <v>366</v>
      </c>
      <c r="O2" s="457"/>
      <c r="P2" s="470" t="s">
        <v>367</v>
      </c>
      <c r="Q2" s="461"/>
      <c r="R2" s="461"/>
      <c r="S2" s="461"/>
      <c r="T2" s="461" t="s">
        <v>368</v>
      </c>
      <c r="U2" s="461"/>
      <c r="V2" s="461"/>
      <c r="W2" s="461"/>
      <c r="X2" s="462" t="s">
        <v>61</v>
      </c>
      <c r="Y2" s="463"/>
      <c r="Z2" s="463"/>
      <c r="AA2" s="464"/>
      <c r="AB2" s="456" t="s">
        <v>369</v>
      </c>
      <c r="AC2" s="456"/>
      <c r="AD2" s="456"/>
      <c r="AE2" s="457"/>
      <c r="AF2" s="465" t="s">
        <v>370</v>
      </c>
      <c r="AG2" s="466"/>
      <c r="AH2" s="466"/>
      <c r="AI2" s="467"/>
      <c r="AJ2" s="465" t="s">
        <v>340</v>
      </c>
      <c r="AK2" s="466"/>
      <c r="AL2" s="466"/>
      <c r="AM2" s="467"/>
      <c r="AN2" s="456" t="s">
        <v>371</v>
      </c>
      <c r="AO2" s="456"/>
      <c r="AP2" s="456"/>
      <c r="AQ2" s="457"/>
      <c r="AR2" s="455" t="s">
        <v>372</v>
      </c>
      <c r="AS2" s="456"/>
      <c r="AT2" s="456"/>
      <c r="AU2" s="457"/>
      <c r="AV2" s="456" t="s">
        <v>373</v>
      </c>
      <c r="AW2" s="456"/>
      <c r="AX2" s="456"/>
      <c r="AY2" s="456"/>
      <c r="AZ2" s="456" t="s">
        <v>374</v>
      </c>
      <c r="BA2" s="456"/>
      <c r="BB2" s="456"/>
      <c r="BC2" s="456"/>
      <c r="BD2" s="456" t="s">
        <v>375</v>
      </c>
      <c r="BE2" s="456"/>
      <c r="BF2" s="456"/>
      <c r="BG2" s="457"/>
      <c r="BH2" s="447" t="s">
        <v>376</v>
      </c>
      <c r="BI2" s="448"/>
      <c r="BJ2" s="448"/>
      <c r="BK2" s="449"/>
      <c r="BL2" s="458" t="s">
        <v>306</v>
      </c>
      <c r="BM2" s="459"/>
      <c r="BN2" s="459"/>
      <c r="BO2" s="460"/>
      <c r="BP2" s="447" t="s">
        <v>307</v>
      </c>
      <c r="BQ2" s="448"/>
      <c r="BR2" s="448"/>
      <c r="BS2" s="449"/>
      <c r="BT2" s="450" t="s">
        <v>377</v>
      </c>
      <c r="BU2" s="450"/>
      <c r="BV2" s="450"/>
      <c r="BW2" s="450"/>
      <c r="BX2" s="450" t="s">
        <v>378</v>
      </c>
      <c r="BY2" s="450"/>
      <c r="BZ2" s="450"/>
      <c r="CA2" s="451"/>
    </row>
    <row r="3" spans="1:79" s="33" customFormat="1" ht="35.25" customHeight="1">
      <c r="A3" s="454"/>
      <c r="B3" s="41" t="s">
        <v>379</v>
      </c>
      <c r="C3" s="42" t="s">
        <v>380</v>
      </c>
      <c r="D3" s="43" t="s">
        <v>311</v>
      </c>
      <c r="E3" s="42" t="s">
        <v>380</v>
      </c>
      <c r="F3" s="44" t="s">
        <v>381</v>
      </c>
      <c r="G3" s="45" t="s">
        <v>382</v>
      </c>
      <c r="H3" s="44" t="s">
        <v>383</v>
      </c>
      <c r="I3" s="45" t="s">
        <v>382</v>
      </c>
      <c r="J3" s="41" t="s">
        <v>384</v>
      </c>
      <c r="K3" s="45" t="s">
        <v>382</v>
      </c>
      <c r="L3" s="43" t="s">
        <v>385</v>
      </c>
      <c r="M3" s="45" t="s">
        <v>382</v>
      </c>
      <c r="N3" s="44" t="s">
        <v>383</v>
      </c>
      <c r="O3" s="56" t="s">
        <v>382</v>
      </c>
      <c r="P3" s="57" t="s">
        <v>384</v>
      </c>
      <c r="Q3" s="45" t="s">
        <v>382</v>
      </c>
      <c r="R3" s="43" t="s">
        <v>385</v>
      </c>
      <c r="S3" s="45" t="s">
        <v>382</v>
      </c>
      <c r="T3" s="65" t="s">
        <v>386</v>
      </c>
      <c r="U3" s="45" t="s">
        <v>382</v>
      </c>
      <c r="V3" s="43" t="s">
        <v>385</v>
      </c>
      <c r="W3" s="45" t="s">
        <v>382</v>
      </c>
      <c r="X3" s="57" t="s">
        <v>384</v>
      </c>
      <c r="Y3" s="45" t="s">
        <v>382</v>
      </c>
      <c r="Z3" s="43" t="s">
        <v>385</v>
      </c>
      <c r="AA3" s="45" t="s">
        <v>382</v>
      </c>
      <c r="AB3" s="41" t="s">
        <v>384</v>
      </c>
      <c r="AC3" s="69" t="s">
        <v>387</v>
      </c>
      <c r="AD3" s="43" t="s">
        <v>385</v>
      </c>
      <c r="AE3" s="70" t="s">
        <v>387</v>
      </c>
      <c r="AF3" s="41" t="s">
        <v>384</v>
      </c>
      <c r="AG3" s="69" t="s">
        <v>387</v>
      </c>
      <c r="AH3" s="43" t="s">
        <v>388</v>
      </c>
      <c r="AI3" s="43" t="s">
        <v>387</v>
      </c>
      <c r="AJ3" s="41" t="s">
        <v>384</v>
      </c>
      <c r="AK3" s="69" t="s">
        <v>387</v>
      </c>
      <c r="AL3" s="43" t="s">
        <v>385</v>
      </c>
      <c r="AM3" s="43" t="s">
        <v>387</v>
      </c>
      <c r="AN3" s="41" t="s">
        <v>384</v>
      </c>
      <c r="AO3" s="69" t="s">
        <v>387</v>
      </c>
      <c r="AP3" s="43" t="s">
        <v>385</v>
      </c>
      <c r="AQ3" s="70" t="s">
        <v>387</v>
      </c>
      <c r="AR3" s="41" t="s">
        <v>384</v>
      </c>
      <c r="AS3" s="69" t="s">
        <v>387</v>
      </c>
      <c r="AT3" s="43" t="s">
        <v>385</v>
      </c>
      <c r="AU3" s="70" t="s">
        <v>387</v>
      </c>
      <c r="AV3" s="57" t="s">
        <v>384</v>
      </c>
      <c r="AW3" s="69" t="s">
        <v>387</v>
      </c>
      <c r="AX3" s="43" t="s">
        <v>385</v>
      </c>
      <c r="AY3" s="43" t="s">
        <v>387</v>
      </c>
      <c r="AZ3" s="74" t="s">
        <v>389</v>
      </c>
      <c r="BA3" s="69" t="s">
        <v>387</v>
      </c>
      <c r="BB3" s="43" t="s">
        <v>385</v>
      </c>
      <c r="BC3" s="69" t="s">
        <v>387</v>
      </c>
      <c r="BD3" s="41" t="s">
        <v>390</v>
      </c>
      <c r="BE3" s="69" t="s">
        <v>387</v>
      </c>
      <c r="BF3" s="43" t="s">
        <v>385</v>
      </c>
      <c r="BG3" s="70" t="s">
        <v>387</v>
      </c>
      <c r="BH3" s="81" t="s">
        <v>391</v>
      </c>
      <c r="BI3" s="82" t="s">
        <v>392</v>
      </c>
      <c r="BJ3" s="83" t="s">
        <v>393</v>
      </c>
      <c r="BK3" s="84" t="s">
        <v>392</v>
      </c>
      <c r="BL3" s="85" t="s">
        <v>391</v>
      </c>
      <c r="BM3" s="82" t="s">
        <v>392</v>
      </c>
      <c r="BN3" s="83" t="s">
        <v>393</v>
      </c>
      <c r="BO3" s="82" t="s">
        <v>392</v>
      </c>
      <c r="BP3" s="81" t="s">
        <v>391</v>
      </c>
      <c r="BQ3" s="82" t="s">
        <v>392</v>
      </c>
      <c r="BR3" s="83" t="s">
        <v>393</v>
      </c>
      <c r="BS3" s="84" t="s">
        <v>392</v>
      </c>
      <c r="BT3" s="89" t="s">
        <v>394</v>
      </c>
      <c r="BU3" s="69" t="s">
        <v>387</v>
      </c>
      <c r="BV3" s="43" t="s">
        <v>385</v>
      </c>
      <c r="BW3" s="69" t="s">
        <v>387</v>
      </c>
      <c r="BX3" s="89" t="s">
        <v>394</v>
      </c>
      <c r="BY3" s="69" t="s">
        <v>387</v>
      </c>
      <c r="BZ3" s="43" t="s">
        <v>385</v>
      </c>
      <c r="CA3" s="91" t="s">
        <v>387</v>
      </c>
    </row>
    <row r="4" spans="1:79" s="34" customFormat="1" ht="35.25" customHeight="1">
      <c r="A4" s="46" t="s">
        <v>395</v>
      </c>
      <c r="B4" s="47">
        <v>16405</v>
      </c>
      <c r="C4" s="48" t="str">
        <f>IF(B4="","","—")</f>
        <v>—</v>
      </c>
      <c r="D4" s="47">
        <v>7.8</v>
      </c>
      <c r="E4" s="48" t="str">
        <f>IF(D4="","","—")</f>
        <v>—</v>
      </c>
      <c r="F4" s="47">
        <v>4.1</v>
      </c>
      <c r="G4" s="48" t="str">
        <f>IF(F4="","","—")</f>
        <v>—</v>
      </c>
      <c r="H4" s="47">
        <v>7</v>
      </c>
      <c r="I4" s="48" t="str">
        <f>IF(H4="","","—")</f>
        <v>—</v>
      </c>
      <c r="J4" s="47">
        <v>1302.01468</v>
      </c>
      <c r="K4" s="48" t="str">
        <f>IF(J4="","","—")</f>
        <v>—</v>
      </c>
      <c r="L4" s="47">
        <v>12.7</v>
      </c>
      <c r="M4" s="48" t="str">
        <f>IF(L4="","","—")</f>
        <v>—</v>
      </c>
      <c r="N4" s="47">
        <v>10.3</v>
      </c>
      <c r="O4" s="58" t="str">
        <f>IF(N4="","","—")</f>
        <v>—</v>
      </c>
      <c r="P4" s="59">
        <v>1614.9309</v>
      </c>
      <c r="Q4" s="48" t="str">
        <f>IF(P4="","","—")</f>
        <v>—</v>
      </c>
      <c r="R4" s="47">
        <v>10.1</v>
      </c>
      <c r="S4" s="48" t="str">
        <f>IF(R4="","","—")</f>
        <v>—</v>
      </c>
      <c r="T4" s="47">
        <v>3824.8381</v>
      </c>
      <c r="U4" s="48" t="str">
        <f>IF(T4="","","—")</f>
        <v>—</v>
      </c>
      <c r="V4" s="47">
        <v>7.5</v>
      </c>
      <c r="W4" s="48" t="str">
        <f>IF(V4="","","—")</f>
        <v>—</v>
      </c>
      <c r="X4" s="66">
        <v>7165.71</v>
      </c>
      <c r="Y4" s="48" t="str">
        <f>IF(X4="","","—")</f>
        <v>—</v>
      </c>
      <c r="Z4" s="47">
        <v>10.3</v>
      </c>
      <c r="AA4" s="48" t="str">
        <f>IF(Z4="","","—")</f>
        <v>—</v>
      </c>
      <c r="AB4" s="47">
        <v>2594.17</v>
      </c>
      <c r="AC4" s="48" t="str">
        <f>IF(AB4="","","—")</f>
        <v>—</v>
      </c>
      <c r="AD4" s="47">
        <v>5.9</v>
      </c>
      <c r="AE4" s="58" t="str">
        <f>IF(AD4="","","—")</f>
        <v>—</v>
      </c>
      <c r="AF4" s="47">
        <v>1527.21</v>
      </c>
      <c r="AG4" s="48" t="str">
        <f>IF(AF4="","","—")</f>
        <v>—</v>
      </c>
      <c r="AH4" s="47">
        <v>0.2</v>
      </c>
      <c r="AI4" s="48" t="str">
        <f>IF(AH4="","","—")</f>
        <v>—</v>
      </c>
      <c r="AJ4" s="47">
        <v>4222.39</v>
      </c>
      <c r="AK4" s="48" t="str">
        <f>IF(AJ4="","","—")</f>
        <v>—</v>
      </c>
      <c r="AL4" s="47">
        <v>13.9</v>
      </c>
      <c r="AM4" s="48" t="str">
        <f>IF(AL4="","","—")</f>
        <v>—</v>
      </c>
      <c r="AN4" s="47">
        <v>1304.21</v>
      </c>
      <c r="AO4" s="58" t="str">
        <f>IF(AN4="","","—")</f>
        <v>—</v>
      </c>
      <c r="AP4" s="47">
        <v>31.6</v>
      </c>
      <c r="AQ4" s="58" t="str">
        <f>IF(AP4="","","—")</f>
        <v>—</v>
      </c>
      <c r="AR4" s="47">
        <v>821.07</v>
      </c>
      <c r="AS4" s="58" t="str">
        <f>IF(AR4="","","—")</f>
        <v>—</v>
      </c>
      <c r="AT4" s="47">
        <v>31.5</v>
      </c>
      <c r="AU4" s="58" t="str">
        <f>IF(AT4="","","—")</f>
        <v>—</v>
      </c>
      <c r="AV4" s="59">
        <v>483.13</v>
      </c>
      <c r="AW4" s="58" t="str">
        <f>IF(AV4="","","—")</f>
        <v>—</v>
      </c>
      <c r="AX4" s="47">
        <v>31.8</v>
      </c>
      <c r="AY4" s="58" t="str">
        <f>IF(AX4="","","—")</f>
        <v>—</v>
      </c>
      <c r="AZ4" s="75">
        <v>2979.8</v>
      </c>
      <c r="BA4" s="48" t="str">
        <f>IF(AZ4="","","—")</f>
        <v>—</v>
      </c>
      <c r="BB4" s="47">
        <v>16.5</v>
      </c>
      <c r="BC4" s="48" t="str">
        <f>IF(BB4="","","—")</f>
        <v>—</v>
      </c>
      <c r="BD4" s="76">
        <v>855780</v>
      </c>
      <c r="BE4" s="48" t="str">
        <f>IF(BD4="","","—")</f>
        <v>—</v>
      </c>
      <c r="BF4" s="47">
        <v>14.8</v>
      </c>
      <c r="BG4" s="58" t="str">
        <f>IF(BF4="","","—")</f>
        <v>—</v>
      </c>
      <c r="BH4" s="76">
        <v>11800</v>
      </c>
      <c r="BI4" s="48" t="str">
        <f>IF(BH4="","","—")</f>
        <v>—</v>
      </c>
      <c r="BJ4" s="47">
        <v>9.1</v>
      </c>
      <c r="BK4" s="58" t="str">
        <f>IF(BJ4="","","—")</f>
        <v>—</v>
      </c>
      <c r="BL4" s="86">
        <v>17339</v>
      </c>
      <c r="BM4" s="58" t="str">
        <f>IF(BL4="","","—")</f>
        <v>—</v>
      </c>
      <c r="BN4" s="47">
        <v>8</v>
      </c>
      <c r="BO4" s="58" t="str">
        <f>IF(BN4="","","—")</f>
        <v>—</v>
      </c>
      <c r="BP4" s="76">
        <v>6542</v>
      </c>
      <c r="BQ4" s="58" t="str">
        <f>IF(BP4="","","—")</f>
        <v>—</v>
      </c>
      <c r="BR4" s="47">
        <v>8.7</v>
      </c>
      <c r="BS4" s="58" t="str">
        <f>IF(BR4="","","—")</f>
        <v>—</v>
      </c>
      <c r="BT4" s="47">
        <v>817.55</v>
      </c>
      <c r="BU4" s="58" t="str">
        <f>IF(BT4="","","—")</f>
        <v>—</v>
      </c>
      <c r="BV4" s="47">
        <v>12.9</v>
      </c>
      <c r="BW4" s="58" t="str">
        <f>IF(BV4="","","—")</f>
        <v>—</v>
      </c>
      <c r="BX4" s="47">
        <v>425.75</v>
      </c>
      <c r="BY4" s="58" t="str">
        <f>IF(BX4="","","—")</f>
        <v>—</v>
      </c>
      <c r="BZ4" s="47">
        <v>12.2</v>
      </c>
      <c r="CA4" s="58" t="str">
        <f>IF(BZ4="","","—")</f>
        <v>—</v>
      </c>
    </row>
    <row r="5" spans="1:79" s="35" customFormat="1" ht="33" customHeight="1">
      <c r="A5" s="49" t="s">
        <v>396</v>
      </c>
      <c r="B5" s="50">
        <v>5059.98</v>
      </c>
      <c r="C5" s="51">
        <f aca="true" t="shared" si="0" ref="C5:C18">IF(B5="","",RANK(B5,B$5:B$18))</f>
        <v>1</v>
      </c>
      <c r="D5" s="50">
        <v>7.8</v>
      </c>
      <c r="E5" s="51">
        <f aca="true" t="shared" si="1" ref="E5:E18">IF(D5="","",RANK(D5,D$5:D$18))</f>
        <v>11</v>
      </c>
      <c r="F5" s="50">
        <v>2</v>
      </c>
      <c r="G5" s="51">
        <f aca="true" t="shared" si="2" ref="G5:G18">IF(F5="","",RANK(F5,F$5:F$18))</f>
        <v>11</v>
      </c>
      <c r="H5" s="50">
        <v>7.1</v>
      </c>
      <c r="I5" s="51">
        <f aca="true" t="shared" si="3" ref="I5:I18">IF(H5="","",RANK(H5,H$5:H$18))</f>
        <v>9</v>
      </c>
      <c r="J5" s="50">
        <v>643.26706</v>
      </c>
      <c r="K5" s="51">
        <f aca="true" t="shared" si="4" ref="K5:K18">IF(J5="","",RANK(J5,J$5:J$18))</f>
        <v>1</v>
      </c>
      <c r="L5" s="50">
        <v>12.1</v>
      </c>
      <c r="M5" s="51">
        <f aca="true" t="shared" si="5" ref="M5:M18">IF(L5="","",RANK(L5,L$5:L$18))</f>
        <v>9</v>
      </c>
      <c r="N5" s="50">
        <v>8.8</v>
      </c>
      <c r="O5" s="60">
        <f>IF(N5="","",RANK(N5,N$5:N$18))</f>
        <v>11</v>
      </c>
      <c r="P5" s="61">
        <v>674.9093</v>
      </c>
      <c r="Q5" s="51">
        <f aca="true" t="shared" si="6" ref="Q5:Q18">IF(P5="","",RANK(P5,P$5:P$18))</f>
        <v>1</v>
      </c>
      <c r="R5" s="50">
        <v>-8.4</v>
      </c>
      <c r="S5" s="51">
        <f aca="true" t="shared" si="7" ref="S5:S18">IF(R5="","",RANK(R5,R$5:R$18))</f>
        <v>13</v>
      </c>
      <c r="T5" s="50">
        <v>994.5983</v>
      </c>
      <c r="U5" s="51">
        <f aca="true" t="shared" si="8" ref="U5:U18">IF(T5="","",RANK(T5,T$5:T$18))</f>
        <v>1</v>
      </c>
      <c r="V5" s="50">
        <v>0.5</v>
      </c>
      <c r="W5" s="51">
        <f aca="true" t="shared" si="9" ref="W5:W18">IF(V5="","",RANK(V5,V$5:V$18))</f>
        <v>9</v>
      </c>
      <c r="X5" s="67">
        <v>2215.81</v>
      </c>
      <c r="Y5" s="51">
        <f aca="true" t="shared" si="10" ref="Y5:AA18">IF(X5="","",RANK(X5,X$5:X$18))</f>
        <v>1</v>
      </c>
      <c r="Z5" s="50">
        <v>9.9</v>
      </c>
      <c r="AA5" s="51">
        <f t="shared" si="10"/>
        <v>12</v>
      </c>
      <c r="AB5" s="71">
        <v>827.68</v>
      </c>
      <c r="AC5" s="51">
        <f aca="true" t="shared" si="11" ref="AC5:AC18">IF(AB5="","",RANK(AB5,AB$5:AB$18))</f>
        <v>1</v>
      </c>
      <c r="AD5" s="50">
        <v>12.2</v>
      </c>
      <c r="AE5" s="60">
        <f aca="true" t="shared" si="12" ref="AE5:AE18">IF(AD5="","",RANK(AD5,AD$5:AD$18))</f>
        <v>3</v>
      </c>
      <c r="AF5" s="71">
        <v>466.93</v>
      </c>
      <c r="AG5" s="51">
        <f aca="true" t="shared" si="13" ref="AG5:AG18">IF(AF5="","",RANK(AF5,AF$5:AF$18))</f>
        <v>1</v>
      </c>
      <c r="AH5" s="50">
        <v>11.6</v>
      </c>
      <c r="AI5" s="51">
        <f aca="true" t="shared" si="14" ref="AI5:AI18">IF(AH5="","",RANK(AH5,AH$5:AH$18))</f>
        <v>2</v>
      </c>
      <c r="AJ5" s="71">
        <v>626.17</v>
      </c>
      <c r="AK5" s="51">
        <f aca="true" t="shared" si="15" ref="AK5:AK18">IF(AJ5="","",RANK(AJ5,AJ$5:AJ$18))</f>
        <v>1</v>
      </c>
      <c r="AL5" s="50">
        <v>0.5</v>
      </c>
      <c r="AM5" s="51">
        <f aca="true" t="shared" si="16" ref="AM5:AM18">IF(AL5="","",RANK(AL5,AL$5:AL$18))</f>
        <v>14</v>
      </c>
      <c r="AN5" s="50">
        <v>541.8</v>
      </c>
      <c r="AO5" s="60">
        <f aca="true" t="shared" si="17" ref="AO5:AO18">IF(AN5="","",RANK(AN5,AN$5:AN$18))</f>
        <v>1</v>
      </c>
      <c r="AP5" s="50">
        <v>36.7</v>
      </c>
      <c r="AQ5" s="60">
        <f aca="true" t="shared" si="18" ref="AQ5:AQ18">IF(AP5="","",RANK(AP5,AP$5:AP$18))</f>
        <v>4</v>
      </c>
      <c r="AR5" s="50">
        <v>335.8</v>
      </c>
      <c r="AS5" s="60">
        <f aca="true" t="shared" si="19" ref="AS5:AS18">IF(AR5="","",RANK(AR5,AR$5:AR$18))</f>
        <v>1</v>
      </c>
      <c r="AT5" s="50">
        <v>39.7</v>
      </c>
      <c r="AU5" s="60">
        <f aca="true" t="shared" si="20" ref="AU5:AU18">IF(AT5="","",RANK(AT5,AT$5:AT$18))</f>
        <v>5</v>
      </c>
      <c r="AV5" s="61">
        <v>206</v>
      </c>
      <c r="AW5" s="60">
        <f aca="true" t="shared" si="21" ref="AW5:AW18">IF(AV5="","",RANK(AV5,AV$5:AV$18))</f>
        <v>1</v>
      </c>
      <c r="AX5" s="50">
        <v>31.9</v>
      </c>
      <c r="AY5" s="60">
        <f aca="true" t="shared" si="22" ref="AY5:AY18">IF(AX5="","",RANK(AX5,AX$5:AX$18))</f>
        <v>4</v>
      </c>
      <c r="AZ5" s="77">
        <v>515.03</v>
      </c>
      <c r="BA5" s="51">
        <f aca="true" t="shared" si="23" ref="BA5:BA18">IF(AZ5="","",RANK(AZ5,AZ$5:AZ$18))</f>
        <v>1</v>
      </c>
      <c r="BB5" s="50">
        <v>16.4</v>
      </c>
      <c r="BC5" s="51">
        <f aca="true" t="shared" si="24" ref="BC5:BC18">IF(BB5="","",RANK(BB5,BB$5:BB$18))</f>
        <v>9</v>
      </c>
      <c r="BD5" s="78">
        <v>296348</v>
      </c>
      <c r="BE5" s="51">
        <f aca="true" t="shared" si="25" ref="BE5:BE18">IF(BD5="","",RANK(BD5,BD$5:BD$18))</f>
        <v>1</v>
      </c>
      <c r="BF5" s="50">
        <v>12.6</v>
      </c>
      <c r="BG5" s="60">
        <f aca="true" t="shared" si="26" ref="BG5:BG17">IF(BF5="","",RANK(BF5,BF$5:BF$18))</f>
        <v>11</v>
      </c>
      <c r="BH5" s="78">
        <v>22457</v>
      </c>
      <c r="BI5" s="51">
        <f aca="true" t="shared" si="27" ref="BI5:BI18">IF(BH5="","",RANK(BH5,BH$5:BH$18))</f>
        <v>1</v>
      </c>
      <c r="BJ5" s="50">
        <v>8.375493796161004</v>
      </c>
      <c r="BK5" s="60">
        <f aca="true" t="shared" si="28" ref="BK5:BK18">IF(BJ5="","",RANK(BJ5,BJ$5:BJ$18))</f>
        <v>13</v>
      </c>
      <c r="BL5" s="87">
        <v>26102.69578392738</v>
      </c>
      <c r="BM5" s="60">
        <f aca="true" t="shared" si="29" ref="BM5:BM18">IF(BL5="","",RANK(BL5,BL$5:BL$18))</f>
        <v>1</v>
      </c>
      <c r="BN5" s="50">
        <v>7.800000000000007</v>
      </c>
      <c r="BO5" s="60">
        <f aca="true" t="shared" si="30" ref="BO5:BO18">IF(BN5="","",RANK(BN5,BN$5:BN$18))</f>
        <v>10</v>
      </c>
      <c r="BP5" s="78">
        <v>13839.182827842787</v>
      </c>
      <c r="BQ5" s="60">
        <f aca="true" t="shared" si="31" ref="BQ5:BQ18">IF(BP5="","",RANK(BP5,BP$5:BP$18))</f>
        <v>1</v>
      </c>
      <c r="BR5" s="50">
        <v>8.299999999999997</v>
      </c>
      <c r="BS5" s="60">
        <f aca="true" t="shared" si="32" ref="BS5:BS18">IF(BR5="","",RANK(BR5,BR$5:BR$18))</f>
        <v>12</v>
      </c>
      <c r="BT5" s="71">
        <v>165.32</v>
      </c>
      <c r="BU5" s="60">
        <f aca="true" t="shared" si="33" ref="BU5:BU18">IF(BT5="","",RANK(BT5,BT$5:BT$18))</f>
        <v>1</v>
      </c>
      <c r="BV5" s="50">
        <v>19.1</v>
      </c>
      <c r="BW5" s="60">
        <f aca="true" t="shared" si="34" ref="BW5:BW18">IF(BV5="","",RANK(BV5,BV$5:BV$18))</f>
        <v>2</v>
      </c>
      <c r="BX5" s="71">
        <v>65.8</v>
      </c>
      <c r="BY5" s="60">
        <f aca="true" t="shared" si="35" ref="BY5:CA18">IF(BX5="","",RANK(BX5,BX$5:BX$18))</f>
        <v>1</v>
      </c>
      <c r="BZ5" s="50">
        <v>20.2</v>
      </c>
      <c r="CA5" s="60">
        <f t="shared" si="35"/>
        <v>2</v>
      </c>
    </row>
    <row r="6" spans="1:79" s="35" customFormat="1" ht="33" customHeight="1">
      <c r="A6" s="49" t="s">
        <v>397</v>
      </c>
      <c r="B6" s="50">
        <v>1177.87</v>
      </c>
      <c r="C6" s="51">
        <f t="shared" si="0"/>
        <v>5</v>
      </c>
      <c r="D6" s="50">
        <v>7.6</v>
      </c>
      <c r="E6" s="51">
        <f t="shared" si="1"/>
        <v>12</v>
      </c>
      <c r="F6" s="50">
        <v>8</v>
      </c>
      <c r="G6" s="51">
        <f t="shared" si="2"/>
        <v>4</v>
      </c>
      <c r="H6" s="50">
        <v>7.1</v>
      </c>
      <c r="I6" s="51">
        <f t="shared" si="3"/>
        <v>9</v>
      </c>
      <c r="J6" s="50">
        <v>77.85211</v>
      </c>
      <c r="K6" s="51">
        <f t="shared" si="4"/>
        <v>4</v>
      </c>
      <c r="L6" s="50">
        <v>-4.3</v>
      </c>
      <c r="M6" s="51">
        <f t="shared" si="5"/>
        <v>13</v>
      </c>
      <c r="N6" s="50">
        <v>1.9</v>
      </c>
      <c r="O6" s="60">
        <f aca="true" t="shared" si="36" ref="O6:O18">IF(N6="","",RANK(N6,N$5:N$18))</f>
        <v>14</v>
      </c>
      <c r="P6" s="61">
        <v>155.2053</v>
      </c>
      <c r="Q6" s="51">
        <f t="shared" si="6"/>
        <v>2</v>
      </c>
      <c r="R6" s="50">
        <v>33.4</v>
      </c>
      <c r="S6" s="51">
        <f t="shared" si="7"/>
        <v>7</v>
      </c>
      <c r="T6" s="50">
        <v>386.7195</v>
      </c>
      <c r="U6" s="51">
        <f t="shared" si="8"/>
        <v>3</v>
      </c>
      <c r="V6" s="50">
        <v>7.6</v>
      </c>
      <c r="W6" s="51">
        <f t="shared" si="9"/>
        <v>8</v>
      </c>
      <c r="X6" s="67">
        <v>462.28</v>
      </c>
      <c r="Y6" s="51">
        <f t="shared" si="10"/>
        <v>5</v>
      </c>
      <c r="Z6" s="50">
        <v>9.8</v>
      </c>
      <c r="AA6" s="51">
        <f t="shared" si="10"/>
        <v>13</v>
      </c>
      <c r="AB6" s="71">
        <v>160.48</v>
      </c>
      <c r="AC6" s="51">
        <f t="shared" si="11"/>
        <v>3</v>
      </c>
      <c r="AD6" s="50">
        <v>-11.6</v>
      </c>
      <c r="AE6" s="60">
        <f t="shared" si="12"/>
        <v>14</v>
      </c>
      <c r="AF6" s="71">
        <v>94.94</v>
      </c>
      <c r="AG6" s="51">
        <f t="shared" si="13"/>
        <v>2</v>
      </c>
      <c r="AH6" s="50">
        <v>-24.1</v>
      </c>
      <c r="AI6" s="51">
        <f t="shared" si="14"/>
        <v>14</v>
      </c>
      <c r="AJ6" s="71">
        <v>263.8</v>
      </c>
      <c r="AK6" s="51">
        <f t="shared" si="15"/>
        <v>9</v>
      </c>
      <c r="AL6" s="50">
        <v>12.1</v>
      </c>
      <c r="AM6" s="51">
        <f t="shared" si="16"/>
        <v>9</v>
      </c>
      <c r="AN6" s="50">
        <v>87.32</v>
      </c>
      <c r="AO6" s="60">
        <f t="shared" si="17"/>
        <v>5</v>
      </c>
      <c r="AP6" s="50">
        <v>30.8</v>
      </c>
      <c r="AQ6" s="60">
        <f t="shared" si="18"/>
        <v>6</v>
      </c>
      <c r="AR6" s="50">
        <v>64.44</v>
      </c>
      <c r="AS6" s="60">
        <f t="shared" si="19"/>
        <v>3</v>
      </c>
      <c r="AT6" s="50">
        <v>34.4</v>
      </c>
      <c r="AU6" s="60">
        <f t="shared" si="20"/>
        <v>6</v>
      </c>
      <c r="AV6" s="61">
        <v>22.89</v>
      </c>
      <c r="AW6" s="60">
        <f t="shared" si="21"/>
        <v>7</v>
      </c>
      <c r="AX6" s="50">
        <v>21.6</v>
      </c>
      <c r="AY6" s="60">
        <f t="shared" si="22"/>
        <v>7</v>
      </c>
      <c r="AZ6" s="77">
        <v>243.35</v>
      </c>
      <c r="BA6" s="51">
        <f t="shared" si="23"/>
        <v>4</v>
      </c>
      <c r="BB6" s="50">
        <v>16.9</v>
      </c>
      <c r="BC6" s="51">
        <f t="shared" si="24"/>
        <v>2</v>
      </c>
      <c r="BD6" s="78">
        <v>78829</v>
      </c>
      <c r="BE6" s="51">
        <f t="shared" si="25"/>
        <v>3</v>
      </c>
      <c r="BF6" s="50">
        <v>21.2</v>
      </c>
      <c r="BG6" s="60">
        <f t="shared" si="26"/>
        <v>4</v>
      </c>
      <c r="BH6" s="78">
        <v>17531.214176209134</v>
      </c>
      <c r="BI6" s="51">
        <f t="shared" si="27"/>
        <v>2</v>
      </c>
      <c r="BJ6" s="50">
        <v>8.294925182496883</v>
      </c>
      <c r="BK6" s="60">
        <f t="shared" si="28"/>
        <v>14</v>
      </c>
      <c r="BL6" s="87">
        <v>21366.132637768682</v>
      </c>
      <c r="BM6" s="60">
        <f t="shared" si="29"/>
        <v>2</v>
      </c>
      <c r="BN6" s="50">
        <v>7.487214881657667</v>
      </c>
      <c r="BO6" s="60">
        <f t="shared" si="30"/>
        <v>14</v>
      </c>
      <c r="BP6" s="78">
        <v>11284.982633681519</v>
      </c>
      <c r="BQ6" s="60">
        <f t="shared" si="31"/>
        <v>2</v>
      </c>
      <c r="BR6" s="50">
        <v>8.181128730855436</v>
      </c>
      <c r="BS6" s="60">
        <v>13</v>
      </c>
      <c r="BT6" s="71">
        <v>55.95</v>
      </c>
      <c r="BU6" s="60">
        <f t="shared" si="33"/>
        <v>7</v>
      </c>
      <c r="BV6" s="50">
        <v>9.8</v>
      </c>
      <c r="BW6" s="60">
        <f t="shared" si="34"/>
        <v>12</v>
      </c>
      <c r="BX6" s="71">
        <v>30.37</v>
      </c>
      <c r="BY6" s="60">
        <f t="shared" si="35"/>
        <v>7</v>
      </c>
      <c r="BZ6" s="50">
        <v>6.9</v>
      </c>
      <c r="CA6" s="60">
        <f t="shared" si="35"/>
        <v>12</v>
      </c>
    </row>
    <row r="7" spans="1:79" s="35" customFormat="1" ht="33" customHeight="1">
      <c r="A7" s="49" t="s">
        <v>398</v>
      </c>
      <c r="B7" s="50">
        <v>941.13</v>
      </c>
      <c r="C7" s="51">
        <f t="shared" si="0"/>
        <v>7</v>
      </c>
      <c r="D7" s="50">
        <v>7.5</v>
      </c>
      <c r="E7" s="51">
        <f t="shared" si="1"/>
        <v>13</v>
      </c>
      <c r="F7" s="50">
        <v>5.9</v>
      </c>
      <c r="G7" s="51">
        <f t="shared" si="2"/>
        <v>9</v>
      </c>
      <c r="H7" s="50">
        <v>5.7</v>
      </c>
      <c r="I7" s="51">
        <f t="shared" si="3"/>
        <v>12</v>
      </c>
      <c r="J7" s="50">
        <v>45.94837</v>
      </c>
      <c r="K7" s="51">
        <f t="shared" si="4"/>
        <v>7</v>
      </c>
      <c r="L7" s="50">
        <v>19.7</v>
      </c>
      <c r="M7" s="51">
        <f t="shared" si="5"/>
        <v>2</v>
      </c>
      <c r="N7" s="50">
        <v>7.1</v>
      </c>
      <c r="O7" s="60">
        <f t="shared" si="36"/>
        <v>13</v>
      </c>
      <c r="P7" s="61">
        <v>96.6364</v>
      </c>
      <c r="Q7" s="51">
        <f t="shared" si="6"/>
        <v>5</v>
      </c>
      <c r="R7" s="50">
        <v>36.4</v>
      </c>
      <c r="S7" s="51">
        <f t="shared" si="7"/>
        <v>6</v>
      </c>
      <c r="T7" s="50">
        <v>175.6763</v>
      </c>
      <c r="U7" s="51">
        <f t="shared" si="8"/>
        <v>10</v>
      </c>
      <c r="V7" s="50">
        <v>19.8</v>
      </c>
      <c r="W7" s="51">
        <f t="shared" si="9"/>
        <v>5</v>
      </c>
      <c r="X7" s="67">
        <v>340.11</v>
      </c>
      <c r="Y7" s="51">
        <f t="shared" si="10"/>
        <v>10</v>
      </c>
      <c r="Z7" s="50">
        <v>10.4</v>
      </c>
      <c r="AA7" s="51">
        <f t="shared" si="10"/>
        <v>10</v>
      </c>
      <c r="AB7" s="71">
        <v>110.46</v>
      </c>
      <c r="AC7" s="51">
        <f t="shared" si="11"/>
        <v>7</v>
      </c>
      <c r="AD7" s="50">
        <v>5.1</v>
      </c>
      <c r="AE7" s="60">
        <f t="shared" si="12"/>
        <v>10</v>
      </c>
      <c r="AF7" s="71">
        <v>63.35</v>
      </c>
      <c r="AG7" s="51">
        <f t="shared" si="13"/>
        <v>8</v>
      </c>
      <c r="AH7" s="50">
        <v>-7.8</v>
      </c>
      <c r="AI7" s="51">
        <f t="shared" si="14"/>
        <v>9</v>
      </c>
      <c r="AJ7" s="71">
        <v>153.73</v>
      </c>
      <c r="AK7" s="51">
        <f t="shared" si="15"/>
        <v>12</v>
      </c>
      <c r="AL7" s="50">
        <v>0.8</v>
      </c>
      <c r="AM7" s="51">
        <f t="shared" si="16"/>
        <v>13</v>
      </c>
      <c r="AN7" s="50">
        <v>72.93</v>
      </c>
      <c r="AO7" s="60">
        <f t="shared" si="17"/>
        <v>6</v>
      </c>
      <c r="AP7" s="50">
        <v>11.5</v>
      </c>
      <c r="AQ7" s="60">
        <f t="shared" si="18"/>
        <v>11</v>
      </c>
      <c r="AR7" s="50">
        <v>36.27</v>
      </c>
      <c r="AS7" s="60">
        <f t="shared" si="19"/>
        <v>8</v>
      </c>
      <c r="AT7" s="50">
        <v>17</v>
      </c>
      <c r="AU7" s="60">
        <f t="shared" si="20"/>
        <v>10</v>
      </c>
      <c r="AV7" s="61">
        <v>36.66</v>
      </c>
      <c r="AW7" s="60">
        <f t="shared" si="21"/>
        <v>5</v>
      </c>
      <c r="AX7" s="50">
        <v>6.5</v>
      </c>
      <c r="AY7" s="60">
        <f t="shared" si="22"/>
        <v>10</v>
      </c>
      <c r="AZ7" s="77">
        <v>199.23</v>
      </c>
      <c r="BA7" s="51">
        <f t="shared" si="23"/>
        <v>8</v>
      </c>
      <c r="BB7" s="50">
        <v>16.8</v>
      </c>
      <c r="BC7" s="51">
        <f t="shared" si="24"/>
        <v>3</v>
      </c>
      <c r="BD7" s="78">
        <v>70082</v>
      </c>
      <c r="BE7" s="51">
        <f t="shared" si="25"/>
        <v>6</v>
      </c>
      <c r="BF7" s="50">
        <v>21.1</v>
      </c>
      <c r="BG7" s="60">
        <f t="shared" si="26"/>
        <v>5</v>
      </c>
      <c r="BH7" s="78">
        <v>14329.611931304848</v>
      </c>
      <c r="BI7" s="51">
        <f t="shared" si="27"/>
        <v>3</v>
      </c>
      <c r="BJ7" s="50">
        <v>8.80769108844104</v>
      </c>
      <c r="BK7" s="60">
        <f t="shared" si="28"/>
        <v>9</v>
      </c>
      <c r="BL7" s="87">
        <v>17978.760000000002</v>
      </c>
      <c r="BM7" s="60">
        <f t="shared" si="29"/>
        <v>3</v>
      </c>
      <c r="BN7" s="50">
        <v>8.000000000000007</v>
      </c>
      <c r="BO7" s="60">
        <f t="shared" si="30"/>
        <v>9</v>
      </c>
      <c r="BP7" s="78">
        <v>9561.144</v>
      </c>
      <c r="BQ7" s="60">
        <f t="shared" si="31"/>
        <v>3</v>
      </c>
      <c r="BR7" s="50">
        <v>8.600000000000009</v>
      </c>
      <c r="BS7" s="60">
        <f t="shared" si="32"/>
        <v>10</v>
      </c>
      <c r="BT7" s="71">
        <v>56.56</v>
      </c>
      <c r="BU7" s="60">
        <f t="shared" si="33"/>
        <v>6</v>
      </c>
      <c r="BV7" s="50">
        <v>11.8</v>
      </c>
      <c r="BW7" s="60">
        <f t="shared" si="34"/>
        <v>7</v>
      </c>
      <c r="BX7" s="71">
        <v>37.73</v>
      </c>
      <c r="BY7" s="60">
        <f t="shared" si="35"/>
        <v>6</v>
      </c>
      <c r="BZ7" s="50">
        <v>11</v>
      </c>
      <c r="CA7" s="60">
        <f t="shared" si="35"/>
        <v>9</v>
      </c>
    </row>
    <row r="8" spans="1:79" s="35" customFormat="1" ht="33" customHeight="1">
      <c r="A8" s="49" t="s">
        <v>399</v>
      </c>
      <c r="B8" s="50">
        <v>1215.03</v>
      </c>
      <c r="C8" s="51">
        <f t="shared" si="0"/>
        <v>4</v>
      </c>
      <c r="D8" s="50">
        <v>8.3</v>
      </c>
      <c r="E8" s="51">
        <f t="shared" si="1"/>
        <v>5</v>
      </c>
      <c r="F8" s="50">
        <v>7.6</v>
      </c>
      <c r="G8" s="51">
        <f t="shared" si="2"/>
        <v>6</v>
      </c>
      <c r="H8" s="50">
        <v>7.4</v>
      </c>
      <c r="I8" s="51">
        <f t="shared" si="3"/>
        <v>6</v>
      </c>
      <c r="J8" s="50">
        <v>75.04691</v>
      </c>
      <c r="K8" s="51">
        <f t="shared" si="4"/>
        <v>5</v>
      </c>
      <c r="L8" s="50">
        <v>16.4</v>
      </c>
      <c r="M8" s="51">
        <f t="shared" si="5"/>
        <v>6</v>
      </c>
      <c r="N8" s="50">
        <v>12.8</v>
      </c>
      <c r="O8" s="60">
        <f t="shared" si="36"/>
        <v>5</v>
      </c>
      <c r="P8" s="61">
        <v>98.5523</v>
      </c>
      <c r="Q8" s="51">
        <f t="shared" si="6"/>
        <v>4</v>
      </c>
      <c r="R8" s="50">
        <v>50.2</v>
      </c>
      <c r="S8" s="51">
        <f t="shared" si="7"/>
        <v>3</v>
      </c>
      <c r="T8" s="50">
        <v>264.7687</v>
      </c>
      <c r="U8" s="51">
        <f t="shared" si="8"/>
        <v>6</v>
      </c>
      <c r="V8" s="50">
        <v>-1.6</v>
      </c>
      <c r="W8" s="51">
        <f t="shared" si="9"/>
        <v>11</v>
      </c>
      <c r="X8" s="67">
        <v>611.24</v>
      </c>
      <c r="Y8" s="51">
        <f t="shared" si="10"/>
        <v>2</v>
      </c>
      <c r="Z8" s="50">
        <v>10.8</v>
      </c>
      <c r="AA8" s="51">
        <f t="shared" si="10"/>
        <v>5</v>
      </c>
      <c r="AB8" s="71">
        <v>132.87</v>
      </c>
      <c r="AC8" s="51">
        <f t="shared" si="11"/>
        <v>5</v>
      </c>
      <c r="AD8" s="50">
        <v>-10.3</v>
      </c>
      <c r="AE8" s="60">
        <f t="shared" si="12"/>
        <v>13</v>
      </c>
      <c r="AF8" s="71">
        <v>77.99</v>
      </c>
      <c r="AG8" s="51">
        <f t="shared" si="13"/>
        <v>5</v>
      </c>
      <c r="AH8" s="50">
        <v>-23.3</v>
      </c>
      <c r="AI8" s="51">
        <f t="shared" si="14"/>
        <v>13</v>
      </c>
      <c r="AJ8" s="71">
        <v>369.25</v>
      </c>
      <c r="AK8" s="51">
        <f t="shared" si="15"/>
        <v>3</v>
      </c>
      <c r="AL8" s="50">
        <v>21.6</v>
      </c>
      <c r="AM8" s="51">
        <f t="shared" si="16"/>
        <v>3</v>
      </c>
      <c r="AN8" s="50">
        <v>112.77</v>
      </c>
      <c r="AO8" s="60">
        <f t="shared" si="17"/>
        <v>3</v>
      </c>
      <c r="AP8" s="50">
        <v>-1.3</v>
      </c>
      <c r="AQ8" s="60">
        <f t="shared" si="18"/>
        <v>14</v>
      </c>
      <c r="AR8" s="50">
        <v>57.83</v>
      </c>
      <c r="AS8" s="60">
        <f t="shared" si="19"/>
        <v>5</v>
      </c>
      <c r="AT8" s="50">
        <v>-13.9</v>
      </c>
      <c r="AU8" s="60">
        <f t="shared" si="20"/>
        <v>14</v>
      </c>
      <c r="AV8" s="61">
        <v>54.94</v>
      </c>
      <c r="AW8" s="60">
        <f t="shared" si="21"/>
        <v>3</v>
      </c>
      <c r="AX8" s="50">
        <v>16.5</v>
      </c>
      <c r="AY8" s="60">
        <f t="shared" si="22"/>
        <v>8</v>
      </c>
      <c r="AZ8" s="77">
        <v>222.45</v>
      </c>
      <c r="BA8" s="51">
        <f t="shared" si="23"/>
        <v>6</v>
      </c>
      <c r="BB8" s="50">
        <v>16.5</v>
      </c>
      <c r="BC8" s="51">
        <f t="shared" si="24"/>
        <v>7</v>
      </c>
      <c r="BD8" s="78">
        <v>70440</v>
      </c>
      <c r="BE8" s="51">
        <f t="shared" si="25"/>
        <v>5</v>
      </c>
      <c r="BF8" s="50">
        <v>7.7</v>
      </c>
      <c r="BG8" s="60">
        <f t="shared" si="26"/>
        <v>12</v>
      </c>
      <c r="BH8" s="78">
        <v>12901.734999999999</v>
      </c>
      <c r="BI8" s="51">
        <f t="shared" si="27"/>
        <v>4</v>
      </c>
      <c r="BJ8" s="50">
        <v>8.500036623785267</v>
      </c>
      <c r="BK8" s="60">
        <f t="shared" si="28"/>
        <v>12</v>
      </c>
      <c r="BL8" s="87">
        <v>16650.42</v>
      </c>
      <c r="BM8" s="60">
        <f t="shared" si="29"/>
        <v>4</v>
      </c>
      <c r="BN8" s="50">
        <v>7.699999999999996</v>
      </c>
      <c r="BO8" s="60">
        <f t="shared" si="30"/>
        <v>12</v>
      </c>
      <c r="BP8" s="78">
        <v>9297.626</v>
      </c>
      <c r="BQ8" s="60">
        <f t="shared" si="31"/>
        <v>4</v>
      </c>
      <c r="BR8" s="50">
        <v>8.200000000000006</v>
      </c>
      <c r="BS8" s="60">
        <f t="shared" si="32"/>
        <v>13</v>
      </c>
      <c r="BT8" s="71">
        <v>71.4</v>
      </c>
      <c r="BU8" s="60">
        <f t="shared" si="33"/>
        <v>2</v>
      </c>
      <c r="BV8" s="50">
        <v>12.9</v>
      </c>
      <c r="BW8" s="60">
        <f t="shared" si="34"/>
        <v>6</v>
      </c>
      <c r="BX8" s="71">
        <v>38.17</v>
      </c>
      <c r="BY8" s="60">
        <f t="shared" si="35"/>
        <v>5</v>
      </c>
      <c r="BZ8" s="50">
        <v>15.4</v>
      </c>
      <c r="CA8" s="60">
        <f t="shared" si="35"/>
        <v>6</v>
      </c>
    </row>
    <row r="9" spans="1:79" s="35" customFormat="1" ht="33" customHeight="1">
      <c r="A9" s="49" t="s">
        <v>400</v>
      </c>
      <c r="B9" s="50">
        <v>778.49</v>
      </c>
      <c r="C9" s="51">
        <f t="shared" si="0"/>
        <v>9</v>
      </c>
      <c r="D9" s="50">
        <v>8.2</v>
      </c>
      <c r="E9" s="51">
        <f t="shared" si="1"/>
        <v>7</v>
      </c>
      <c r="F9" s="50">
        <v>7.9</v>
      </c>
      <c r="G9" s="51">
        <f t="shared" si="2"/>
        <v>5</v>
      </c>
      <c r="H9" s="50">
        <v>7.7</v>
      </c>
      <c r="I9" s="51">
        <f t="shared" si="3"/>
        <v>3</v>
      </c>
      <c r="J9" s="50">
        <v>38.24209</v>
      </c>
      <c r="K9" s="51">
        <f t="shared" si="4"/>
        <v>9</v>
      </c>
      <c r="L9" s="50">
        <v>14.2</v>
      </c>
      <c r="M9" s="51">
        <f t="shared" si="5"/>
        <v>8</v>
      </c>
      <c r="N9" s="50">
        <v>9.3</v>
      </c>
      <c r="O9" s="60">
        <f t="shared" si="36"/>
        <v>9</v>
      </c>
      <c r="P9" s="61">
        <v>80.5838</v>
      </c>
      <c r="Q9" s="51">
        <f t="shared" si="6"/>
        <v>6</v>
      </c>
      <c r="R9" s="50">
        <v>22.9</v>
      </c>
      <c r="S9" s="51">
        <f t="shared" si="7"/>
        <v>9</v>
      </c>
      <c r="T9" s="50">
        <v>129.9001</v>
      </c>
      <c r="U9" s="51">
        <f t="shared" si="8"/>
        <v>11</v>
      </c>
      <c r="V9" s="50">
        <v>8.7</v>
      </c>
      <c r="W9" s="51">
        <f t="shared" si="9"/>
        <v>7</v>
      </c>
      <c r="X9" s="67">
        <v>443.14</v>
      </c>
      <c r="Y9" s="51">
        <f t="shared" si="10"/>
        <v>7</v>
      </c>
      <c r="Z9" s="50">
        <v>10.8</v>
      </c>
      <c r="AA9" s="51">
        <f t="shared" si="10"/>
        <v>5</v>
      </c>
      <c r="AB9" s="71">
        <v>77.18</v>
      </c>
      <c r="AC9" s="51">
        <f t="shared" si="11"/>
        <v>10</v>
      </c>
      <c r="AD9" s="50">
        <v>2.4</v>
      </c>
      <c r="AE9" s="60">
        <f t="shared" si="12"/>
        <v>11</v>
      </c>
      <c r="AF9" s="71">
        <v>44.69</v>
      </c>
      <c r="AG9" s="51">
        <f t="shared" si="13"/>
        <v>10</v>
      </c>
      <c r="AH9" s="50">
        <v>-5.6</v>
      </c>
      <c r="AI9" s="51">
        <f t="shared" si="14"/>
        <v>8</v>
      </c>
      <c r="AJ9" s="71">
        <v>378.55</v>
      </c>
      <c r="AK9" s="51">
        <f t="shared" si="15"/>
        <v>2</v>
      </c>
      <c r="AL9" s="50">
        <v>24.6</v>
      </c>
      <c r="AM9" s="51">
        <f t="shared" si="16"/>
        <v>2</v>
      </c>
      <c r="AN9" s="50">
        <v>63.66</v>
      </c>
      <c r="AO9" s="60">
        <f t="shared" si="17"/>
        <v>7</v>
      </c>
      <c r="AP9" s="50">
        <v>25.5</v>
      </c>
      <c r="AQ9" s="60">
        <f t="shared" si="18"/>
        <v>7</v>
      </c>
      <c r="AR9" s="50">
        <v>60.48</v>
      </c>
      <c r="AS9" s="60">
        <f t="shared" si="19"/>
        <v>4</v>
      </c>
      <c r="AT9" s="50">
        <v>28.5</v>
      </c>
      <c r="AU9" s="60">
        <f t="shared" si="20"/>
        <v>7</v>
      </c>
      <c r="AV9" s="61">
        <v>3.18</v>
      </c>
      <c r="AW9" s="60">
        <f t="shared" si="21"/>
        <v>10</v>
      </c>
      <c r="AX9" s="50">
        <v>-12.3</v>
      </c>
      <c r="AY9" s="60">
        <f t="shared" si="22"/>
        <v>13</v>
      </c>
      <c r="AZ9" s="77">
        <v>193.79</v>
      </c>
      <c r="BA9" s="51">
        <f t="shared" si="23"/>
        <v>9</v>
      </c>
      <c r="BB9" s="50">
        <v>16.7</v>
      </c>
      <c r="BC9" s="51">
        <f t="shared" si="24"/>
        <v>5</v>
      </c>
      <c r="BD9" s="78">
        <v>18639</v>
      </c>
      <c r="BE9" s="51">
        <f t="shared" si="25"/>
        <v>10</v>
      </c>
      <c r="BF9" s="50">
        <v>20.7</v>
      </c>
      <c r="BG9" s="60">
        <f t="shared" si="26"/>
        <v>6</v>
      </c>
      <c r="BH9" s="78">
        <v>8383.36885386471</v>
      </c>
      <c r="BI9" s="51">
        <f t="shared" si="27"/>
        <v>11</v>
      </c>
      <c r="BJ9" s="50">
        <v>9.567112338582696</v>
      </c>
      <c r="BK9" s="60">
        <f t="shared" si="28"/>
        <v>5</v>
      </c>
      <c r="BL9" s="87">
        <v>13183.829859332678</v>
      </c>
      <c r="BM9" s="60">
        <f t="shared" si="29"/>
        <v>12</v>
      </c>
      <c r="BN9" s="50">
        <v>8.200000000000006</v>
      </c>
      <c r="BO9" s="60">
        <f t="shared" si="30"/>
        <v>7</v>
      </c>
      <c r="BP9" s="78">
        <v>5288.4949850280245</v>
      </c>
      <c r="BQ9" s="60">
        <f t="shared" si="31"/>
        <v>11</v>
      </c>
      <c r="BR9" s="50">
        <v>9.000000000000007</v>
      </c>
      <c r="BS9" s="60">
        <f t="shared" si="32"/>
        <v>6</v>
      </c>
      <c r="BT9" s="71">
        <v>43.61</v>
      </c>
      <c r="BU9" s="60">
        <f t="shared" si="33"/>
        <v>10</v>
      </c>
      <c r="BV9" s="50">
        <v>14</v>
      </c>
      <c r="BW9" s="60">
        <f t="shared" si="34"/>
        <v>4</v>
      </c>
      <c r="BX9" s="71">
        <v>16.85</v>
      </c>
      <c r="BY9" s="60">
        <f t="shared" si="35"/>
        <v>12</v>
      </c>
      <c r="BZ9" s="50">
        <v>16.9</v>
      </c>
      <c r="CA9" s="60">
        <f t="shared" si="35"/>
        <v>4</v>
      </c>
    </row>
    <row r="10" spans="1:79" s="35" customFormat="1" ht="33" customHeight="1">
      <c r="A10" s="49" t="s">
        <v>401</v>
      </c>
      <c r="B10" s="50">
        <v>1508.38</v>
      </c>
      <c r="C10" s="51">
        <f t="shared" si="0"/>
        <v>2</v>
      </c>
      <c r="D10" s="50">
        <v>8</v>
      </c>
      <c r="E10" s="51">
        <f t="shared" si="1"/>
        <v>10</v>
      </c>
      <c r="F10" s="50">
        <v>8.5</v>
      </c>
      <c r="G10" s="51">
        <f t="shared" si="2"/>
        <v>1</v>
      </c>
      <c r="H10" s="50">
        <v>7.5</v>
      </c>
      <c r="I10" s="51">
        <f t="shared" si="3"/>
        <v>5</v>
      </c>
      <c r="J10" s="50">
        <v>71.80082</v>
      </c>
      <c r="K10" s="51">
        <f t="shared" si="4"/>
        <v>6</v>
      </c>
      <c r="L10" s="50">
        <v>19.6</v>
      </c>
      <c r="M10" s="51">
        <f t="shared" si="5"/>
        <v>3</v>
      </c>
      <c r="N10" s="50">
        <v>12.6</v>
      </c>
      <c r="O10" s="60">
        <f t="shared" si="36"/>
        <v>6</v>
      </c>
      <c r="P10" s="61">
        <v>76.362</v>
      </c>
      <c r="Q10" s="51">
        <f t="shared" si="6"/>
        <v>8</v>
      </c>
      <c r="R10" s="50">
        <v>28.4</v>
      </c>
      <c r="S10" s="51">
        <f t="shared" si="7"/>
        <v>8</v>
      </c>
      <c r="T10" s="50">
        <v>229.4244</v>
      </c>
      <c r="U10" s="51">
        <f t="shared" si="8"/>
        <v>8</v>
      </c>
      <c r="V10" s="50">
        <v>-0.9</v>
      </c>
      <c r="W10" s="51">
        <f t="shared" si="9"/>
        <v>10</v>
      </c>
      <c r="X10" s="67">
        <v>604.43</v>
      </c>
      <c r="Y10" s="51">
        <f t="shared" si="10"/>
        <v>3</v>
      </c>
      <c r="Z10" s="50">
        <v>9</v>
      </c>
      <c r="AA10" s="51">
        <f t="shared" si="10"/>
        <v>14</v>
      </c>
      <c r="AB10" s="71">
        <v>184.94</v>
      </c>
      <c r="AC10" s="51">
        <f t="shared" si="11"/>
        <v>2</v>
      </c>
      <c r="AD10" s="50">
        <v>5.2</v>
      </c>
      <c r="AE10" s="60">
        <f t="shared" si="12"/>
        <v>8</v>
      </c>
      <c r="AF10" s="71">
        <v>83.59</v>
      </c>
      <c r="AG10" s="51">
        <f t="shared" si="13"/>
        <v>4</v>
      </c>
      <c r="AH10" s="50">
        <v>-18.9</v>
      </c>
      <c r="AI10" s="51">
        <f t="shared" si="14"/>
        <v>12</v>
      </c>
      <c r="AJ10" s="71">
        <v>308.44</v>
      </c>
      <c r="AK10" s="51">
        <f t="shared" si="15"/>
        <v>5</v>
      </c>
      <c r="AL10" s="50">
        <v>21</v>
      </c>
      <c r="AM10" s="51">
        <f t="shared" si="16"/>
        <v>4</v>
      </c>
      <c r="AN10" s="50">
        <v>103.06</v>
      </c>
      <c r="AO10" s="60">
        <f t="shared" si="17"/>
        <v>4</v>
      </c>
      <c r="AP10" s="50">
        <v>125.3</v>
      </c>
      <c r="AQ10" s="60">
        <f t="shared" si="18"/>
        <v>1</v>
      </c>
      <c r="AR10" s="50">
        <v>57.01</v>
      </c>
      <c r="AS10" s="60">
        <f t="shared" si="19"/>
        <v>6</v>
      </c>
      <c r="AT10" s="50">
        <v>89.2</v>
      </c>
      <c r="AU10" s="60">
        <f t="shared" si="20"/>
        <v>2</v>
      </c>
      <c r="AV10" s="61">
        <v>46.05</v>
      </c>
      <c r="AW10" s="60">
        <f t="shared" si="21"/>
        <v>4</v>
      </c>
      <c r="AX10" s="50">
        <v>195</v>
      </c>
      <c r="AY10" s="60">
        <f t="shared" si="22"/>
        <v>2</v>
      </c>
      <c r="AZ10" s="77">
        <v>309.51</v>
      </c>
      <c r="BA10" s="51">
        <f t="shared" si="23"/>
        <v>3</v>
      </c>
      <c r="BB10" s="50">
        <v>16.3</v>
      </c>
      <c r="BC10" s="51">
        <f t="shared" si="24"/>
        <v>12</v>
      </c>
      <c r="BD10" s="78">
        <v>30827</v>
      </c>
      <c r="BE10" s="51">
        <f t="shared" si="25"/>
        <v>8</v>
      </c>
      <c r="BF10" s="50">
        <v>16.4</v>
      </c>
      <c r="BG10" s="60">
        <f t="shared" si="26"/>
        <v>7</v>
      </c>
      <c r="BH10" s="78">
        <v>11941.281096111263</v>
      </c>
      <c r="BI10" s="51">
        <f t="shared" si="27"/>
        <v>5</v>
      </c>
      <c r="BJ10" s="50">
        <v>8.64121974867611</v>
      </c>
      <c r="BK10" s="60">
        <f t="shared" si="28"/>
        <v>11</v>
      </c>
      <c r="BL10" s="87">
        <v>15501.688893199678</v>
      </c>
      <c r="BM10" s="60">
        <f t="shared" si="29"/>
        <v>7</v>
      </c>
      <c r="BN10" s="50">
        <v>7.800000000000007</v>
      </c>
      <c r="BO10" s="60">
        <f t="shared" si="30"/>
        <v>10</v>
      </c>
      <c r="BP10" s="78">
        <v>8043.075579630432</v>
      </c>
      <c r="BQ10" s="60">
        <f t="shared" si="31"/>
        <v>5</v>
      </c>
      <c r="BR10" s="50">
        <v>8.699999999999996</v>
      </c>
      <c r="BS10" s="60">
        <f t="shared" si="32"/>
        <v>9</v>
      </c>
      <c r="BT10" s="71">
        <v>70.18</v>
      </c>
      <c r="BU10" s="60">
        <f t="shared" si="33"/>
        <v>3</v>
      </c>
      <c r="BV10" s="50">
        <v>10.1</v>
      </c>
      <c r="BW10" s="60">
        <f t="shared" si="34"/>
        <v>11</v>
      </c>
      <c r="BX10" s="71">
        <v>40.26</v>
      </c>
      <c r="BY10" s="60">
        <f t="shared" si="35"/>
        <v>4</v>
      </c>
      <c r="BZ10" s="50">
        <v>9.1</v>
      </c>
      <c r="CA10" s="60">
        <f t="shared" si="35"/>
        <v>10</v>
      </c>
    </row>
    <row r="11" spans="1:79" s="35" customFormat="1" ht="33" customHeight="1">
      <c r="A11" s="49" t="s">
        <v>402</v>
      </c>
      <c r="B11" s="50">
        <v>1477.67</v>
      </c>
      <c r="C11" s="51">
        <f t="shared" si="0"/>
        <v>3</v>
      </c>
      <c r="D11" s="50">
        <v>8.4</v>
      </c>
      <c r="E11" s="51">
        <f t="shared" si="1"/>
        <v>3</v>
      </c>
      <c r="F11" s="50">
        <v>1.2</v>
      </c>
      <c r="G11" s="51">
        <f t="shared" si="2"/>
        <v>12</v>
      </c>
      <c r="H11" s="50">
        <v>7.6</v>
      </c>
      <c r="I11" s="51">
        <f t="shared" si="3"/>
        <v>4</v>
      </c>
      <c r="J11" s="50">
        <v>87.35798</v>
      </c>
      <c r="K11" s="51">
        <f t="shared" si="4"/>
        <v>3</v>
      </c>
      <c r="L11" s="50">
        <v>17.9</v>
      </c>
      <c r="M11" s="51">
        <f t="shared" si="5"/>
        <v>5</v>
      </c>
      <c r="N11" s="50">
        <v>13.4</v>
      </c>
      <c r="O11" s="60">
        <f t="shared" si="36"/>
        <v>3</v>
      </c>
      <c r="P11" s="61">
        <v>103.157</v>
      </c>
      <c r="Q11" s="51">
        <f t="shared" si="6"/>
        <v>3</v>
      </c>
      <c r="R11" s="50">
        <v>40.9</v>
      </c>
      <c r="S11" s="51">
        <f t="shared" si="7"/>
        <v>5</v>
      </c>
      <c r="T11" s="50">
        <v>246.0839</v>
      </c>
      <c r="U11" s="51">
        <f t="shared" si="8"/>
        <v>7</v>
      </c>
      <c r="V11" s="50">
        <v>31.6</v>
      </c>
      <c r="W11" s="51">
        <f t="shared" si="9"/>
        <v>2</v>
      </c>
      <c r="X11" s="67">
        <v>531.47</v>
      </c>
      <c r="Y11" s="51">
        <f t="shared" si="10"/>
        <v>4</v>
      </c>
      <c r="Z11" s="50">
        <v>11</v>
      </c>
      <c r="AA11" s="51">
        <f t="shared" si="10"/>
        <v>3</v>
      </c>
      <c r="AB11" s="71">
        <v>145.19</v>
      </c>
      <c r="AC11" s="51">
        <f t="shared" si="11"/>
        <v>4</v>
      </c>
      <c r="AD11" s="50">
        <v>7</v>
      </c>
      <c r="AE11" s="60">
        <f t="shared" si="12"/>
        <v>6</v>
      </c>
      <c r="AF11" s="71">
        <v>91.89</v>
      </c>
      <c r="AG11" s="51">
        <f t="shared" si="13"/>
        <v>3</v>
      </c>
      <c r="AH11" s="50">
        <v>-1</v>
      </c>
      <c r="AI11" s="51">
        <f t="shared" si="14"/>
        <v>5</v>
      </c>
      <c r="AJ11" s="71">
        <v>325.57</v>
      </c>
      <c r="AK11" s="51">
        <f t="shared" si="15"/>
        <v>4</v>
      </c>
      <c r="AL11" s="50">
        <v>14.4</v>
      </c>
      <c r="AM11" s="51">
        <f t="shared" si="16"/>
        <v>8</v>
      </c>
      <c r="AN11" s="50">
        <v>43.19</v>
      </c>
      <c r="AO11" s="60">
        <f t="shared" si="17"/>
        <v>10</v>
      </c>
      <c r="AP11" s="50">
        <v>9</v>
      </c>
      <c r="AQ11" s="60">
        <f t="shared" si="18"/>
        <v>12</v>
      </c>
      <c r="AR11" s="50">
        <v>34.85</v>
      </c>
      <c r="AS11" s="60">
        <f t="shared" si="19"/>
        <v>9</v>
      </c>
      <c r="AT11" s="50">
        <v>9.8</v>
      </c>
      <c r="AU11" s="60">
        <f t="shared" si="20"/>
        <v>11</v>
      </c>
      <c r="AV11" s="61">
        <v>8.34</v>
      </c>
      <c r="AW11" s="60">
        <f t="shared" si="21"/>
        <v>8</v>
      </c>
      <c r="AX11" s="50">
        <v>6.1</v>
      </c>
      <c r="AY11" s="60">
        <f t="shared" si="22"/>
        <v>11</v>
      </c>
      <c r="AZ11" s="77">
        <v>235.56</v>
      </c>
      <c r="BA11" s="51">
        <f t="shared" si="23"/>
        <v>5</v>
      </c>
      <c r="BB11" s="50">
        <v>17.1</v>
      </c>
      <c r="BC11" s="51">
        <f t="shared" si="24"/>
        <v>1</v>
      </c>
      <c r="BD11" s="78">
        <v>68759</v>
      </c>
      <c r="BE11" s="51">
        <f t="shared" si="25"/>
        <v>7</v>
      </c>
      <c r="BF11" s="50">
        <v>14.9</v>
      </c>
      <c r="BG11" s="60">
        <f t="shared" si="26"/>
        <v>9</v>
      </c>
      <c r="BH11" s="78">
        <v>11332.16148354013</v>
      </c>
      <c r="BI11" s="51">
        <f t="shared" si="27"/>
        <v>7</v>
      </c>
      <c r="BJ11" s="50">
        <v>9.220810828792004</v>
      </c>
      <c r="BK11" s="60">
        <v>7</v>
      </c>
      <c r="BL11" s="87">
        <v>16438.611335999998</v>
      </c>
      <c r="BM11" s="60">
        <f t="shared" si="29"/>
        <v>5</v>
      </c>
      <c r="BN11" s="50">
        <v>8.099999999999996</v>
      </c>
      <c r="BO11" s="60">
        <f t="shared" si="30"/>
        <v>8</v>
      </c>
      <c r="BP11" s="78">
        <v>7303.91808</v>
      </c>
      <c r="BQ11" s="60">
        <f t="shared" si="31"/>
        <v>7</v>
      </c>
      <c r="BR11" s="50">
        <v>8.800000000000008</v>
      </c>
      <c r="BS11" s="60">
        <f t="shared" si="32"/>
        <v>8</v>
      </c>
      <c r="BT11" s="71">
        <v>51.71</v>
      </c>
      <c r="BU11" s="60">
        <f t="shared" si="33"/>
        <v>8</v>
      </c>
      <c r="BV11" s="50">
        <v>13.6</v>
      </c>
      <c r="BW11" s="60">
        <f t="shared" si="34"/>
        <v>5</v>
      </c>
      <c r="BX11" s="71">
        <v>24.48</v>
      </c>
      <c r="BY11" s="60">
        <f t="shared" si="35"/>
        <v>8</v>
      </c>
      <c r="BZ11" s="50">
        <v>15.8</v>
      </c>
      <c r="CA11" s="60">
        <f t="shared" si="35"/>
        <v>5</v>
      </c>
    </row>
    <row r="12" spans="1:79" s="35" customFormat="1" ht="33" customHeight="1">
      <c r="A12" s="49" t="s">
        <v>403</v>
      </c>
      <c r="B12" s="50">
        <v>236.57</v>
      </c>
      <c r="C12" s="51">
        <f t="shared" si="0"/>
        <v>14</v>
      </c>
      <c r="D12" s="50">
        <v>8.4</v>
      </c>
      <c r="E12" s="51">
        <f t="shared" si="1"/>
        <v>3</v>
      </c>
      <c r="F12" s="50">
        <v>7.4</v>
      </c>
      <c r="G12" s="51">
        <f t="shared" si="2"/>
        <v>8</v>
      </c>
      <c r="H12" s="50">
        <v>5.6</v>
      </c>
      <c r="I12" s="51">
        <f t="shared" si="3"/>
        <v>13</v>
      </c>
      <c r="J12" s="50">
        <v>24.73368</v>
      </c>
      <c r="K12" s="51">
        <f t="shared" si="4"/>
        <v>13</v>
      </c>
      <c r="L12" s="50">
        <v>19.5</v>
      </c>
      <c r="M12" s="51">
        <f t="shared" si="5"/>
        <v>4</v>
      </c>
      <c r="N12" s="50">
        <v>9.3</v>
      </c>
      <c r="O12" s="60">
        <f t="shared" si="36"/>
        <v>9</v>
      </c>
      <c r="P12" s="61">
        <v>27.3855</v>
      </c>
      <c r="Q12" s="51">
        <f t="shared" si="6"/>
        <v>14</v>
      </c>
      <c r="R12" s="50">
        <v>71.7</v>
      </c>
      <c r="S12" s="51">
        <f t="shared" si="7"/>
        <v>2</v>
      </c>
      <c r="T12" s="50">
        <v>59.0309</v>
      </c>
      <c r="U12" s="51">
        <f t="shared" si="8"/>
        <v>14</v>
      </c>
      <c r="V12" s="50">
        <v>107</v>
      </c>
      <c r="W12" s="51">
        <f t="shared" si="9"/>
        <v>1</v>
      </c>
      <c r="X12" s="67">
        <v>99.56</v>
      </c>
      <c r="Y12" s="51">
        <f t="shared" si="10"/>
        <v>14</v>
      </c>
      <c r="Z12" s="50">
        <v>10.6</v>
      </c>
      <c r="AA12" s="51">
        <f t="shared" si="10"/>
        <v>8</v>
      </c>
      <c r="AB12" s="71">
        <v>32.02</v>
      </c>
      <c r="AC12" s="51">
        <f t="shared" si="11"/>
        <v>14</v>
      </c>
      <c r="AD12" s="50">
        <v>5.7</v>
      </c>
      <c r="AE12" s="60">
        <f t="shared" si="12"/>
        <v>7</v>
      </c>
      <c r="AF12" s="71">
        <v>17.8</v>
      </c>
      <c r="AG12" s="51">
        <f t="shared" si="13"/>
        <v>14</v>
      </c>
      <c r="AH12" s="50">
        <v>-8.3</v>
      </c>
      <c r="AI12" s="51">
        <f t="shared" si="14"/>
        <v>10</v>
      </c>
      <c r="AJ12" s="71">
        <v>87.71</v>
      </c>
      <c r="AK12" s="51">
        <f t="shared" si="15"/>
        <v>14</v>
      </c>
      <c r="AL12" s="50">
        <v>19.4</v>
      </c>
      <c r="AM12" s="51">
        <f t="shared" si="16"/>
        <v>7</v>
      </c>
      <c r="AN12" s="50">
        <v>3.45</v>
      </c>
      <c r="AO12" s="60">
        <f t="shared" si="17"/>
        <v>13</v>
      </c>
      <c r="AP12" s="50">
        <v>49.3</v>
      </c>
      <c r="AQ12" s="60">
        <f t="shared" si="18"/>
        <v>3</v>
      </c>
      <c r="AR12" s="50">
        <v>3.26</v>
      </c>
      <c r="AS12" s="60">
        <f t="shared" si="19"/>
        <v>13</v>
      </c>
      <c r="AT12" s="50">
        <v>51.2</v>
      </c>
      <c r="AU12" s="60">
        <f t="shared" si="20"/>
        <v>4</v>
      </c>
      <c r="AV12" s="61">
        <v>0.19</v>
      </c>
      <c r="AW12" s="60">
        <f t="shared" si="21"/>
        <v>14</v>
      </c>
      <c r="AX12" s="50">
        <v>22.9</v>
      </c>
      <c r="AY12" s="60">
        <f t="shared" si="22"/>
        <v>5</v>
      </c>
      <c r="AZ12" s="77">
        <v>38.34</v>
      </c>
      <c r="BA12" s="51">
        <f t="shared" si="23"/>
        <v>14</v>
      </c>
      <c r="BB12" s="50">
        <v>16.5</v>
      </c>
      <c r="BC12" s="51">
        <f t="shared" si="24"/>
        <v>7</v>
      </c>
      <c r="BD12" s="78">
        <v>6295</v>
      </c>
      <c r="BE12" s="51">
        <f t="shared" si="25"/>
        <v>12</v>
      </c>
      <c r="BF12" s="50">
        <v>1187.3</v>
      </c>
      <c r="BG12" s="60">
        <f t="shared" si="26"/>
        <v>1</v>
      </c>
      <c r="BH12" s="78">
        <v>7402.805657873486</v>
      </c>
      <c r="BI12" s="51">
        <f t="shared" si="27"/>
        <v>13</v>
      </c>
      <c r="BJ12" s="50">
        <v>10.235433517548076</v>
      </c>
      <c r="BK12" s="60">
        <f t="shared" si="28"/>
        <v>3</v>
      </c>
      <c r="BL12" s="87">
        <v>11588.283569664001</v>
      </c>
      <c r="BM12" s="60">
        <f t="shared" si="29"/>
        <v>14</v>
      </c>
      <c r="BN12" s="50">
        <v>8.800000000000008</v>
      </c>
      <c r="BO12" s="60">
        <f t="shared" si="30"/>
        <v>2</v>
      </c>
      <c r="BP12" s="78">
        <v>4121.074001744</v>
      </c>
      <c r="BQ12" s="60">
        <f t="shared" si="31"/>
        <v>14</v>
      </c>
      <c r="BR12" s="50">
        <v>10.80000000000001</v>
      </c>
      <c r="BS12" s="60">
        <f t="shared" si="32"/>
        <v>3</v>
      </c>
      <c r="BT12" s="71">
        <v>12.46</v>
      </c>
      <c r="BU12" s="60">
        <f t="shared" si="33"/>
        <v>14</v>
      </c>
      <c r="BV12" s="50">
        <v>8.6</v>
      </c>
      <c r="BW12" s="60">
        <f t="shared" si="34"/>
        <v>13</v>
      </c>
      <c r="BX12" s="71">
        <v>2.96</v>
      </c>
      <c r="BY12" s="60">
        <f t="shared" si="35"/>
        <v>14</v>
      </c>
      <c r="BZ12" s="50">
        <v>6.4</v>
      </c>
      <c r="CA12" s="60">
        <f t="shared" si="35"/>
        <v>13</v>
      </c>
    </row>
    <row r="13" spans="1:79" s="35" customFormat="1" ht="33" customHeight="1">
      <c r="A13" s="49" t="s">
        <v>404</v>
      </c>
      <c r="B13" s="50">
        <v>748.84</v>
      </c>
      <c r="C13" s="51">
        <f t="shared" si="0"/>
        <v>10</v>
      </c>
      <c r="D13" s="50">
        <v>8.2</v>
      </c>
      <c r="E13" s="51">
        <f t="shared" si="1"/>
        <v>7</v>
      </c>
      <c r="F13" s="50">
        <v>8.3</v>
      </c>
      <c r="G13" s="51">
        <f t="shared" si="2"/>
        <v>2</v>
      </c>
      <c r="H13" s="50">
        <v>8.1</v>
      </c>
      <c r="I13" s="51">
        <f t="shared" si="3"/>
        <v>1</v>
      </c>
      <c r="J13" s="50">
        <v>37.24045</v>
      </c>
      <c r="K13" s="51">
        <f t="shared" si="4"/>
        <v>10</v>
      </c>
      <c r="L13" s="50">
        <v>15.5</v>
      </c>
      <c r="M13" s="51">
        <f t="shared" si="5"/>
        <v>7</v>
      </c>
      <c r="N13" s="50">
        <v>13.7</v>
      </c>
      <c r="O13" s="60">
        <f t="shared" si="36"/>
        <v>2</v>
      </c>
      <c r="P13" s="61">
        <v>50.8803</v>
      </c>
      <c r="Q13" s="51">
        <f t="shared" si="6"/>
        <v>10</v>
      </c>
      <c r="R13" s="50">
        <v>22.1</v>
      </c>
      <c r="S13" s="51">
        <f t="shared" si="7"/>
        <v>10</v>
      </c>
      <c r="T13" s="50">
        <v>183.0838</v>
      </c>
      <c r="U13" s="51">
        <f t="shared" si="8"/>
        <v>9</v>
      </c>
      <c r="V13" s="50">
        <v>23.8</v>
      </c>
      <c r="W13" s="51">
        <f t="shared" si="9"/>
        <v>4</v>
      </c>
      <c r="X13" s="67">
        <v>344.33</v>
      </c>
      <c r="Y13" s="51">
        <f t="shared" si="10"/>
        <v>9</v>
      </c>
      <c r="Z13" s="50">
        <v>10.6</v>
      </c>
      <c r="AA13" s="51">
        <f t="shared" si="10"/>
        <v>8</v>
      </c>
      <c r="AB13" s="71">
        <v>67.88</v>
      </c>
      <c r="AC13" s="51">
        <f t="shared" si="11"/>
        <v>11</v>
      </c>
      <c r="AD13" s="50">
        <v>5.2</v>
      </c>
      <c r="AE13" s="60">
        <f t="shared" si="12"/>
        <v>8</v>
      </c>
      <c r="AF13" s="71">
        <v>38.61</v>
      </c>
      <c r="AG13" s="51">
        <f t="shared" si="13"/>
        <v>11</v>
      </c>
      <c r="AH13" s="50">
        <v>-4.2</v>
      </c>
      <c r="AI13" s="51">
        <f t="shared" si="14"/>
        <v>7</v>
      </c>
      <c r="AJ13" s="71">
        <v>238.43</v>
      </c>
      <c r="AK13" s="51">
        <f t="shared" si="15"/>
        <v>10</v>
      </c>
      <c r="AL13" s="50">
        <v>9.5</v>
      </c>
      <c r="AM13" s="51">
        <f t="shared" si="16"/>
        <v>11</v>
      </c>
      <c r="AN13" s="50">
        <v>34.95</v>
      </c>
      <c r="AO13" s="60">
        <f t="shared" si="17"/>
        <v>11</v>
      </c>
      <c r="AP13" s="50">
        <v>56.5</v>
      </c>
      <c r="AQ13" s="60">
        <f t="shared" si="18"/>
        <v>2</v>
      </c>
      <c r="AR13" s="50">
        <v>29.72</v>
      </c>
      <c r="AS13" s="60">
        <f t="shared" si="19"/>
        <v>10</v>
      </c>
      <c r="AT13" s="50">
        <v>78.5</v>
      </c>
      <c r="AU13" s="60">
        <f t="shared" si="20"/>
        <v>3</v>
      </c>
      <c r="AV13" s="61">
        <v>5.23</v>
      </c>
      <c r="AW13" s="60">
        <f t="shared" si="21"/>
        <v>9</v>
      </c>
      <c r="AX13" s="50">
        <v>-7.9</v>
      </c>
      <c r="AY13" s="60">
        <f t="shared" si="22"/>
        <v>12</v>
      </c>
      <c r="AZ13" s="77">
        <v>202.29</v>
      </c>
      <c r="BA13" s="51">
        <f t="shared" si="23"/>
        <v>7</v>
      </c>
      <c r="BB13" s="50">
        <v>16.4</v>
      </c>
      <c r="BC13" s="51">
        <f t="shared" si="24"/>
        <v>9</v>
      </c>
      <c r="BD13" s="78">
        <v>15723</v>
      </c>
      <c r="BE13" s="51">
        <f t="shared" si="25"/>
        <v>11</v>
      </c>
      <c r="BF13" s="50">
        <v>27.7</v>
      </c>
      <c r="BG13" s="60">
        <f t="shared" si="26"/>
        <v>3</v>
      </c>
      <c r="BH13" s="78">
        <v>11134</v>
      </c>
      <c r="BI13" s="51">
        <f t="shared" si="27"/>
        <v>8</v>
      </c>
      <c r="BJ13" s="50">
        <v>9.221739102428007</v>
      </c>
      <c r="BK13" s="60">
        <f t="shared" si="28"/>
        <v>7</v>
      </c>
      <c r="BL13" s="87">
        <v>15304</v>
      </c>
      <c r="BM13" s="60">
        <f t="shared" si="29"/>
        <v>8</v>
      </c>
      <c r="BN13" s="50">
        <v>8.36853800192321</v>
      </c>
      <c r="BO13" s="60">
        <f t="shared" si="30"/>
        <v>6</v>
      </c>
      <c r="BP13" s="78">
        <v>7641</v>
      </c>
      <c r="BQ13" s="60">
        <f t="shared" si="31"/>
        <v>6</v>
      </c>
      <c r="BR13" s="50">
        <v>9.125964010282782</v>
      </c>
      <c r="BS13" s="60">
        <f t="shared" si="32"/>
        <v>5</v>
      </c>
      <c r="BT13" s="71">
        <v>38.89</v>
      </c>
      <c r="BU13" s="60">
        <f t="shared" si="33"/>
        <v>12</v>
      </c>
      <c r="BV13" s="50">
        <v>19.9</v>
      </c>
      <c r="BW13" s="60">
        <f t="shared" si="34"/>
        <v>1</v>
      </c>
      <c r="BX13" s="71">
        <v>18.99</v>
      </c>
      <c r="BY13" s="60">
        <f t="shared" si="35"/>
        <v>11</v>
      </c>
      <c r="BZ13" s="50">
        <v>26.1</v>
      </c>
      <c r="CA13" s="60">
        <f t="shared" si="35"/>
        <v>1</v>
      </c>
    </row>
    <row r="14" spans="1:79" s="35" customFormat="1" ht="33" customHeight="1">
      <c r="A14" s="49" t="s">
        <v>405</v>
      </c>
      <c r="B14" s="50">
        <v>1092.89</v>
      </c>
      <c r="C14" s="51">
        <f t="shared" si="0"/>
        <v>6</v>
      </c>
      <c r="D14" s="50">
        <v>8.5</v>
      </c>
      <c r="E14" s="51">
        <f t="shared" si="1"/>
        <v>2</v>
      </c>
      <c r="F14" s="50">
        <v>2.3</v>
      </c>
      <c r="G14" s="51">
        <f t="shared" si="2"/>
        <v>10</v>
      </c>
      <c r="H14" s="50">
        <v>7.3</v>
      </c>
      <c r="I14" s="51">
        <f t="shared" si="3"/>
        <v>7</v>
      </c>
      <c r="J14" s="50">
        <v>92.71471</v>
      </c>
      <c r="K14" s="51">
        <f t="shared" si="4"/>
        <v>2</v>
      </c>
      <c r="L14" s="50">
        <v>28.9</v>
      </c>
      <c r="M14" s="51">
        <f t="shared" si="5"/>
        <v>1</v>
      </c>
      <c r="N14" s="50">
        <v>13.1</v>
      </c>
      <c r="O14" s="60">
        <f t="shared" si="36"/>
        <v>4</v>
      </c>
      <c r="P14" s="61">
        <v>71.1736</v>
      </c>
      <c r="Q14" s="51">
        <f t="shared" si="6"/>
        <v>9</v>
      </c>
      <c r="R14" s="50">
        <v>-6.9</v>
      </c>
      <c r="S14" s="51">
        <f t="shared" si="7"/>
        <v>12</v>
      </c>
      <c r="T14" s="50">
        <v>287.1002</v>
      </c>
      <c r="U14" s="51">
        <f t="shared" si="8"/>
        <v>4</v>
      </c>
      <c r="V14" s="50">
        <v>-5.8</v>
      </c>
      <c r="W14" s="51">
        <f t="shared" si="9"/>
        <v>13</v>
      </c>
      <c r="X14" s="67">
        <v>452.43</v>
      </c>
      <c r="Y14" s="51">
        <f t="shared" si="10"/>
        <v>6</v>
      </c>
      <c r="Z14" s="50">
        <v>11.3</v>
      </c>
      <c r="AA14" s="51">
        <f t="shared" si="10"/>
        <v>1</v>
      </c>
      <c r="AB14" s="71">
        <v>115.34</v>
      </c>
      <c r="AC14" s="51">
        <f t="shared" si="11"/>
        <v>6</v>
      </c>
      <c r="AD14" s="50">
        <v>2.1</v>
      </c>
      <c r="AE14" s="60">
        <f t="shared" si="12"/>
        <v>12</v>
      </c>
      <c r="AF14" s="71">
        <v>70.84</v>
      </c>
      <c r="AG14" s="51">
        <f t="shared" si="13"/>
        <v>6</v>
      </c>
      <c r="AH14" s="50">
        <v>-9.1</v>
      </c>
      <c r="AI14" s="51">
        <f t="shared" si="14"/>
        <v>11</v>
      </c>
      <c r="AJ14" s="71">
        <v>269.37</v>
      </c>
      <c r="AK14" s="51">
        <f t="shared" si="15"/>
        <v>8</v>
      </c>
      <c r="AL14" s="50">
        <v>3.4</v>
      </c>
      <c r="AM14" s="51">
        <f t="shared" si="16"/>
        <v>12</v>
      </c>
      <c r="AN14" s="50">
        <v>140.82</v>
      </c>
      <c r="AO14" s="60">
        <f t="shared" si="17"/>
        <v>2</v>
      </c>
      <c r="AP14" s="50">
        <v>34.7</v>
      </c>
      <c r="AQ14" s="60">
        <f t="shared" si="18"/>
        <v>5</v>
      </c>
      <c r="AR14" s="50">
        <v>76.14</v>
      </c>
      <c r="AS14" s="60">
        <f t="shared" si="19"/>
        <v>2</v>
      </c>
      <c r="AT14" s="50">
        <v>27</v>
      </c>
      <c r="AU14" s="60">
        <f t="shared" si="20"/>
        <v>8</v>
      </c>
      <c r="AV14" s="61">
        <v>64.69</v>
      </c>
      <c r="AW14" s="60">
        <f t="shared" si="21"/>
        <v>2</v>
      </c>
      <c r="AX14" s="50">
        <v>45.2</v>
      </c>
      <c r="AY14" s="60">
        <f t="shared" si="22"/>
        <v>3</v>
      </c>
      <c r="AZ14" s="77">
        <v>312.54</v>
      </c>
      <c r="BA14" s="51">
        <f t="shared" si="23"/>
        <v>2</v>
      </c>
      <c r="BB14" s="50">
        <v>16.4</v>
      </c>
      <c r="BC14" s="51">
        <f t="shared" si="24"/>
        <v>9</v>
      </c>
      <c r="BD14" s="78">
        <v>95376</v>
      </c>
      <c r="BE14" s="51">
        <f t="shared" si="25"/>
        <v>2</v>
      </c>
      <c r="BF14" s="50">
        <v>7</v>
      </c>
      <c r="BG14" s="60">
        <f t="shared" si="26"/>
        <v>13</v>
      </c>
      <c r="BH14" s="78">
        <v>11347.392037622558</v>
      </c>
      <c r="BI14" s="51">
        <f t="shared" si="27"/>
        <v>6</v>
      </c>
      <c r="BJ14" s="50">
        <v>8.793927373810618</v>
      </c>
      <c r="BK14" s="60">
        <v>9</v>
      </c>
      <c r="BL14" s="87">
        <v>16257</v>
      </c>
      <c r="BM14" s="60">
        <f t="shared" si="29"/>
        <v>6</v>
      </c>
      <c r="BN14" s="50">
        <v>7.640866053102036</v>
      </c>
      <c r="BO14" s="60">
        <f t="shared" si="30"/>
        <v>13</v>
      </c>
      <c r="BP14" s="78">
        <v>6712</v>
      </c>
      <c r="BQ14" s="60">
        <f t="shared" si="31"/>
        <v>8</v>
      </c>
      <c r="BR14" s="50">
        <v>8.538163001293665</v>
      </c>
      <c r="BS14" s="60">
        <f t="shared" si="32"/>
        <v>11</v>
      </c>
      <c r="BT14" s="71">
        <v>59.83</v>
      </c>
      <c r="BU14" s="60">
        <f t="shared" si="33"/>
        <v>5</v>
      </c>
      <c r="BV14" s="50">
        <v>11.8</v>
      </c>
      <c r="BW14" s="60">
        <f t="shared" si="34"/>
        <v>7</v>
      </c>
      <c r="BX14" s="71">
        <v>40.71</v>
      </c>
      <c r="BY14" s="60">
        <f t="shared" si="35"/>
        <v>3</v>
      </c>
      <c r="BZ14" s="50">
        <v>12.2</v>
      </c>
      <c r="CA14" s="60">
        <f t="shared" si="35"/>
        <v>7</v>
      </c>
    </row>
    <row r="15" spans="1:79" s="35" customFormat="1" ht="33" customHeight="1">
      <c r="A15" s="49" t="s">
        <v>406</v>
      </c>
      <c r="B15" s="50">
        <v>827.51</v>
      </c>
      <c r="C15" s="51">
        <f t="shared" si="0"/>
        <v>8</v>
      </c>
      <c r="D15" s="50">
        <v>8.2</v>
      </c>
      <c r="E15" s="51">
        <f t="shared" si="1"/>
        <v>7</v>
      </c>
      <c r="F15" s="50">
        <v>1.1</v>
      </c>
      <c r="G15" s="51">
        <f t="shared" si="2"/>
        <v>13</v>
      </c>
      <c r="H15" s="50">
        <v>7</v>
      </c>
      <c r="I15" s="51">
        <f t="shared" si="3"/>
        <v>11</v>
      </c>
      <c r="J15" s="50">
        <v>26.73837</v>
      </c>
      <c r="K15" s="51">
        <f t="shared" si="4"/>
        <v>12</v>
      </c>
      <c r="L15" s="50">
        <v>3.7</v>
      </c>
      <c r="M15" s="51">
        <f t="shared" si="5"/>
        <v>12</v>
      </c>
      <c r="N15" s="50">
        <v>12.1</v>
      </c>
      <c r="O15" s="60">
        <f t="shared" si="36"/>
        <v>7</v>
      </c>
      <c r="P15" s="61">
        <v>43.2492</v>
      </c>
      <c r="Q15" s="51">
        <f t="shared" si="6"/>
        <v>11</v>
      </c>
      <c r="R15" s="50">
        <v>-9.1</v>
      </c>
      <c r="S15" s="51">
        <f t="shared" si="7"/>
        <v>14</v>
      </c>
      <c r="T15" s="50">
        <v>273.2847</v>
      </c>
      <c r="U15" s="51">
        <f t="shared" si="8"/>
        <v>5</v>
      </c>
      <c r="V15" s="50">
        <v>-3.3</v>
      </c>
      <c r="W15" s="51">
        <f t="shared" si="9"/>
        <v>12</v>
      </c>
      <c r="X15" s="67">
        <v>362.31</v>
      </c>
      <c r="Y15" s="51">
        <f t="shared" si="10"/>
        <v>8</v>
      </c>
      <c r="Z15" s="50">
        <v>11.1</v>
      </c>
      <c r="AA15" s="51">
        <f t="shared" si="10"/>
        <v>2</v>
      </c>
      <c r="AB15" s="71">
        <v>105.1</v>
      </c>
      <c r="AC15" s="51">
        <f t="shared" si="11"/>
        <v>8</v>
      </c>
      <c r="AD15" s="50">
        <v>8</v>
      </c>
      <c r="AE15" s="60">
        <f t="shared" si="12"/>
        <v>5</v>
      </c>
      <c r="AF15" s="71">
        <v>69.26</v>
      </c>
      <c r="AG15" s="51">
        <f t="shared" si="13"/>
        <v>7</v>
      </c>
      <c r="AH15" s="50">
        <v>4.9</v>
      </c>
      <c r="AI15" s="51">
        <f t="shared" si="14"/>
        <v>4</v>
      </c>
      <c r="AJ15" s="71">
        <v>304.44</v>
      </c>
      <c r="AK15" s="51">
        <f t="shared" si="15"/>
        <v>6</v>
      </c>
      <c r="AL15" s="50">
        <v>20</v>
      </c>
      <c r="AM15" s="51">
        <f t="shared" si="16"/>
        <v>6</v>
      </c>
      <c r="AN15" s="50">
        <v>46.33</v>
      </c>
      <c r="AO15" s="60">
        <f t="shared" si="17"/>
        <v>8</v>
      </c>
      <c r="AP15" s="50">
        <v>20.5</v>
      </c>
      <c r="AQ15" s="60">
        <f t="shared" si="18"/>
        <v>9</v>
      </c>
      <c r="AR15" s="50">
        <v>44.17</v>
      </c>
      <c r="AS15" s="60">
        <f t="shared" si="19"/>
        <v>7</v>
      </c>
      <c r="AT15" s="50">
        <v>22.8</v>
      </c>
      <c r="AU15" s="60">
        <f t="shared" si="20"/>
        <v>9</v>
      </c>
      <c r="AV15" s="61">
        <v>2.17</v>
      </c>
      <c r="AW15" s="60">
        <f t="shared" si="21"/>
        <v>11</v>
      </c>
      <c r="AX15" s="50">
        <v>-13.1</v>
      </c>
      <c r="AY15" s="60">
        <f t="shared" si="22"/>
        <v>14</v>
      </c>
      <c r="AZ15" s="77">
        <v>164.27</v>
      </c>
      <c r="BA15" s="51">
        <f t="shared" si="23"/>
        <v>10</v>
      </c>
      <c r="BB15" s="50">
        <v>16.8</v>
      </c>
      <c r="BC15" s="51">
        <f t="shared" si="24"/>
        <v>3</v>
      </c>
      <c r="BD15" s="78">
        <v>72027</v>
      </c>
      <c r="BE15" s="51">
        <f t="shared" si="25"/>
        <v>4</v>
      </c>
      <c r="BF15" s="50">
        <v>13.8</v>
      </c>
      <c r="BG15" s="60">
        <f t="shared" si="26"/>
        <v>10</v>
      </c>
      <c r="BH15" s="78">
        <v>9457.9942214406</v>
      </c>
      <c r="BI15" s="51">
        <f t="shared" si="27"/>
        <v>9</v>
      </c>
      <c r="BJ15" s="50">
        <v>9.509053510124254</v>
      </c>
      <c r="BK15" s="60">
        <f t="shared" si="28"/>
        <v>6</v>
      </c>
      <c r="BL15" s="87">
        <v>13337.904999999999</v>
      </c>
      <c r="BM15" s="60">
        <f t="shared" si="29"/>
        <v>11</v>
      </c>
      <c r="BN15" s="50">
        <v>8.499999999999996</v>
      </c>
      <c r="BO15" s="60">
        <f t="shared" si="30"/>
        <v>5</v>
      </c>
      <c r="BP15" s="78">
        <v>6543.27</v>
      </c>
      <c r="BQ15" s="60">
        <f t="shared" si="31"/>
        <v>9</v>
      </c>
      <c r="BR15" s="50">
        <v>9.000000000000007</v>
      </c>
      <c r="BS15" s="60">
        <f t="shared" si="32"/>
        <v>6</v>
      </c>
      <c r="BT15" s="71">
        <v>43.56</v>
      </c>
      <c r="BU15" s="60">
        <f t="shared" si="33"/>
        <v>11</v>
      </c>
      <c r="BV15" s="50">
        <v>11.7</v>
      </c>
      <c r="BW15" s="60">
        <f t="shared" si="34"/>
        <v>9</v>
      </c>
      <c r="BX15" s="71">
        <v>20.39</v>
      </c>
      <c r="BY15" s="60">
        <f t="shared" si="35"/>
        <v>9</v>
      </c>
      <c r="BZ15" s="50">
        <v>8.5</v>
      </c>
      <c r="CA15" s="60">
        <f t="shared" si="35"/>
        <v>11</v>
      </c>
    </row>
    <row r="16" spans="1:79" s="35" customFormat="1" ht="33" customHeight="1">
      <c r="A16" s="49" t="s">
        <v>407</v>
      </c>
      <c r="B16" s="50">
        <v>696.52</v>
      </c>
      <c r="C16" s="51">
        <f t="shared" si="0"/>
        <v>11</v>
      </c>
      <c r="D16" s="50">
        <v>8.3</v>
      </c>
      <c r="E16" s="51">
        <f t="shared" si="1"/>
        <v>5</v>
      </c>
      <c r="F16" s="50">
        <v>8.1</v>
      </c>
      <c r="G16" s="51">
        <f t="shared" si="2"/>
        <v>3</v>
      </c>
      <c r="H16" s="50">
        <v>7.2</v>
      </c>
      <c r="I16" s="51">
        <f t="shared" si="3"/>
        <v>8</v>
      </c>
      <c r="J16" s="50">
        <v>27.73709</v>
      </c>
      <c r="K16" s="51">
        <f t="shared" si="4"/>
        <v>11</v>
      </c>
      <c r="L16" s="50">
        <v>10.7</v>
      </c>
      <c r="M16" s="51">
        <f t="shared" si="5"/>
        <v>11</v>
      </c>
      <c r="N16" s="50">
        <v>14.8</v>
      </c>
      <c r="O16" s="60">
        <f t="shared" si="36"/>
        <v>1</v>
      </c>
      <c r="P16" s="61">
        <v>78.6018</v>
      </c>
      <c r="Q16" s="51">
        <f t="shared" si="6"/>
        <v>7</v>
      </c>
      <c r="R16" s="50">
        <v>45.3</v>
      </c>
      <c r="S16" s="51">
        <f t="shared" si="7"/>
        <v>4</v>
      </c>
      <c r="T16" s="50">
        <v>426.3465</v>
      </c>
      <c r="U16" s="51">
        <f t="shared" si="8"/>
        <v>2</v>
      </c>
      <c r="V16" s="50">
        <v>31.2</v>
      </c>
      <c r="W16" s="51">
        <f t="shared" si="9"/>
        <v>3</v>
      </c>
      <c r="X16" s="67">
        <v>297.16</v>
      </c>
      <c r="Y16" s="51">
        <f t="shared" si="10"/>
        <v>11</v>
      </c>
      <c r="Z16" s="50">
        <v>10.4</v>
      </c>
      <c r="AA16" s="51">
        <f t="shared" si="10"/>
        <v>10</v>
      </c>
      <c r="AB16" s="71">
        <v>81.17</v>
      </c>
      <c r="AC16" s="51">
        <f t="shared" si="11"/>
        <v>9</v>
      </c>
      <c r="AD16" s="50">
        <v>10.6</v>
      </c>
      <c r="AE16" s="60">
        <f t="shared" si="12"/>
        <v>4</v>
      </c>
      <c r="AF16" s="71">
        <v>49</v>
      </c>
      <c r="AG16" s="51">
        <f t="shared" si="13"/>
        <v>9</v>
      </c>
      <c r="AH16" s="50">
        <v>7.9</v>
      </c>
      <c r="AI16" s="51">
        <f t="shared" si="14"/>
        <v>3</v>
      </c>
      <c r="AJ16" s="71">
        <v>280.7</v>
      </c>
      <c r="AK16" s="51">
        <f t="shared" si="15"/>
        <v>7</v>
      </c>
      <c r="AL16" s="50">
        <v>33.4</v>
      </c>
      <c r="AM16" s="51">
        <f t="shared" si="16"/>
        <v>1</v>
      </c>
      <c r="AN16" s="50">
        <v>1.99</v>
      </c>
      <c r="AO16" s="60">
        <f t="shared" si="17"/>
        <v>14</v>
      </c>
      <c r="AP16" s="50">
        <v>13.8</v>
      </c>
      <c r="AQ16" s="60">
        <f t="shared" si="18"/>
        <v>10</v>
      </c>
      <c r="AR16" s="50">
        <v>1.67</v>
      </c>
      <c r="AS16" s="60">
        <f t="shared" si="19"/>
        <v>14</v>
      </c>
      <c r="AT16" s="50">
        <v>0.7</v>
      </c>
      <c r="AU16" s="60">
        <f t="shared" si="20"/>
        <v>13</v>
      </c>
      <c r="AV16" s="61">
        <v>0.32</v>
      </c>
      <c r="AW16" s="60">
        <f t="shared" si="21"/>
        <v>13</v>
      </c>
      <c r="AX16" s="50">
        <v>256.4</v>
      </c>
      <c r="AY16" s="60">
        <f t="shared" si="22"/>
        <v>1</v>
      </c>
      <c r="AZ16" s="77">
        <v>140.8</v>
      </c>
      <c r="BA16" s="51">
        <f t="shared" si="23"/>
        <v>12</v>
      </c>
      <c r="BB16" s="50">
        <v>16.6</v>
      </c>
      <c r="BC16" s="51">
        <f t="shared" si="24"/>
        <v>6</v>
      </c>
      <c r="BD16" s="78">
        <v>3151</v>
      </c>
      <c r="BE16" s="51">
        <f t="shared" si="25"/>
        <v>13</v>
      </c>
      <c r="BF16" s="50">
        <v>56.4</v>
      </c>
      <c r="BG16" s="60">
        <f t="shared" si="26"/>
        <v>2</v>
      </c>
      <c r="BH16" s="78">
        <v>8160.038628849632</v>
      </c>
      <c r="BI16" s="51">
        <f t="shared" si="27"/>
        <v>12</v>
      </c>
      <c r="BJ16" s="50">
        <v>10.214100578307672</v>
      </c>
      <c r="BK16" s="60">
        <v>3</v>
      </c>
      <c r="BL16" s="87">
        <v>13389.56078465069</v>
      </c>
      <c r="BM16" s="60">
        <f t="shared" si="29"/>
        <v>10</v>
      </c>
      <c r="BN16" s="50">
        <v>8.600000000000009</v>
      </c>
      <c r="BO16" s="60">
        <f t="shared" si="30"/>
        <v>4</v>
      </c>
      <c r="BP16" s="78">
        <v>4557.932621986835</v>
      </c>
      <c r="BQ16" s="60">
        <f t="shared" si="31"/>
        <v>12</v>
      </c>
      <c r="BR16" s="50">
        <v>10.7</v>
      </c>
      <c r="BS16" s="60">
        <f t="shared" si="32"/>
        <v>4</v>
      </c>
      <c r="BT16" s="71">
        <v>45.74</v>
      </c>
      <c r="BU16" s="60">
        <f t="shared" si="33"/>
        <v>9</v>
      </c>
      <c r="BV16" s="50">
        <v>14.5</v>
      </c>
      <c r="BW16" s="60">
        <f t="shared" si="34"/>
        <v>3</v>
      </c>
      <c r="BX16" s="71">
        <v>20.09</v>
      </c>
      <c r="BY16" s="60">
        <f t="shared" si="35"/>
        <v>10</v>
      </c>
      <c r="BZ16" s="50">
        <v>17.9</v>
      </c>
      <c r="CA16" s="60">
        <f t="shared" si="35"/>
        <v>3</v>
      </c>
    </row>
    <row r="17" spans="1:79" s="35" customFormat="1" ht="33" customHeight="1">
      <c r="A17" s="49" t="s">
        <v>408</v>
      </c>
      <c r="B17" s="50">
        <v>653.6</v>
      </c>
      <c r="C17" s="51">
        <f t="shared" si="0"/>
        <v>12</v>
      </c>
      <c r="D17" s="50">
        <v>8.6</v>
      </c>
      <c r="E17" s="51">
        <f t="shared" si="1"/>
        <v>1</v>
      </c>
      <c r="F17" s="50">
        <v>7.6</v>
      </c>
      <c r="G17" s="51">
        <f t="shared" si="2"/>
        <v>6</v>
      </c>
      <c r="H17" s="50">
        <v>7.8</v>
      </c>
      <c r="I17" s="51">
        <f t="shared" si="3"/>
        <v>2</v>
      </c>
      <c r="J17" s="50">
        <v>38.52747</v>
      </c>
      <c r="K17" s="51">
        <f t="shared" si="4"/>
        <v>8</v>
      </c>
      <c r="L17" s="50">
        <v>-4.5</v>
      </c>
      <c r="M17" s="51">
        <f t="shared" si="5"/>
        <v>14</v>
      </c>
      <c r="N17" s="50">
        <v>12</v>
      </c>
      <c r="O17" s="60">
        <f t="shared" si="36"/>
        <v>8</v>
      </c>
      <c r="P17" s="61">
        <v>28.1349</v>
      </c>
      <c r="Q17" s="51">
        <f t="shared" si="6"/>
        <v>13</v>
      </c>
      <c r="R17" s="50">
        <v>6.2</v>
      </c>
      <c r="S17" s="51">
        <f t="shared" si="7"/>
        <v>11</v>
      </c>
      <c r="T17" s="50">
        <v>76.5435</v>
      </c>
      <c r="U17" s="51">
        <f t="shared" si="8"/>
        <v>13</v>
      </c>
      <c r="V17" s="50">
        <v>-13.8</v>
      </c>
      <c r="W17" s="51">
        <f t="shared" si="9"/>
        <v>14</v>
      </c>
      <c r="X17" s="67">
        <v>265</v>
      </c>
      <c r="Y17" s="51">
        <f t="shared" si="10"/>
        <v>12</v>
      </c>
      <c r="Z17" s="50">
        <v>10.8</v>
      </c>
      <c r="AA17" s="51">
        <f t="shared" si="10"/>
        <v>5</v>
      </c>
      <c r="AB17" s="71">
        <v>67.05</v>
      </c>
      <c r="AC17" s="51">
        <f t="shared" si="11"/>
        <v>12</v>
      </c>
      <c r="AD17" s="50">
        <v>15.8</v>
      </c>
      <c r="AE17" s="60">
        <f t="shared" si="12"/>
        <v>2</v>
      </c>
      <c r="AF17" s="71">
        <v>35</v>
      </c>
      <c r="AG17" s="51">
        <f t="shared" si="13"/>
        <v>12</v>
      </c>
      <c r="AH17" s="50">
        <v>-3.7</v>
      </c>
      <c r="AI17" s="51">
        <f t="shared" si="14"/>
        <v>6</v>
      </c>
      <c r="AJ17" s="71">
        <v>188.39</v>
      </c>
      <c r="AK17" s="51">
        <f t="shared" si="15"/>
        <v>11</v>
      </c>
      <c r="AL17" s="50">
        <v>21</v>
      </c>
      <c r="AM17" s="51">
        <f t="shared" si="16"/>
        <v>4</v>
      </c>
      <c r="AN17" s="50">
        <v>45.22</v>
      </c>
      <c r="AO17" s="60">
        <f t="shared" si="17"/>
        <v>9</v>
      </c>
      <c r="AP17" s="50">
        <v>24.7</v>
      </c>
      <c r="AQ17" s="60">
        <f t="shared" si="18"/>
        <v>8</v>
      </c>
      <c r="AR17" s="50">
        <v>13.41</v>
      </c>
      <c r="AS17" s="60">
        <f t="shared" si="19"/>
        <v>11</v>
      </c>
      <c r="AT17" s="50">
        <v>98.4</v>
      </c>
      <c r="AU17" s="60">
        <f t="shared" si="20"/>
        <v>1</v>
      </c>
      <c r="AV17" s="61">
        <v>31.8</v>
      </c>
      <c r="AW17" s="60">
        <f t="shared" si="21"/>
        <v>6</v>
      </c>
      <c r="AX17" s="50">
        <v>7.8</v>
      </c>
      <c r="AY17" s="60">
        <f t="shared" si="22"/>
        <v>9</v>
      </c>
      <c r="AZ17" s="77">
        <v>161.86</v>
      </c>
      <c r="BA17" s="51">
        <f t="shared" si="23"/>
        <v>11</v>
      </c>
      <c r="BB17" s="50">
        <v>16.2</v>
      </c>
      <c r="BC17" s="51">
        <f t="shared" si="24"/>
        <v>13</v>
      </c>
      <c r="BD17" s="78">
        <v>28872</v>
      </c>
      <c r="BE17" s="51">
        <f t="shared" si="25"/>
        <v>9</v>
      </c>
      <c r="BF17" s="50">
        <v>15.4</v>
      </c>
      <c r="BG17" s="60">
        <f t="shared" si="26"/>
        <v>8</v>
      </c>
      <c r="BH17" s="78">
        <v>8974.269361352674</v>
      </c>
      <c r="BI17" s="51">
        <f t="shared" si="27"/>
        <v>10</v>
      </c>
      <c r="BJ17" s="50">
        <v>10.303129946570678</v>
      </c>
      <c r="BK17" s="60">
        <f t="shared" si="28"/>
        <v>2</v>
      </c>
      <c r="BL17" s="87">
        <v>14072</v>
      </c>
      <c r="BM17" s="60">
        <f t="shared" si="29"/>
        <v>9</v>
      </c>
      <c r="BN17" s="50">
        <v>8.714462299134729</v>
      </c>
      <c r="BO17" s="60">
        <f t="shared" si="30"/>
        <v>3</v>
      </c>
      <c r="BP17" s="78">
        <v>5395.7307028525565</v>
      </c>
      <c r="BQ17" s="60">
        <f t="shared" si="31"/>
        <v>10</v>
      </c>
      <c r="BR17" s="50">
        <v>10.899999999999999</v>
      </c>
      <c r="BS17" s="60">
        <f t="shared" si="32"/>
        <v>2</v>
      </c>
      <c r="BT17" s="71">
        <v>68.3</v>
      </c>
      <c r="BU17" s="60">
        <f t="shared" si="33"/>
        <v>4</v>
      </c>
      <c r="BV17" s="50">
        <v>11.6</v>
      </c>
      <c r="BW17" s="60">
        <f t="shared" si="34"/>
        <v>10</v>
      </c>
      <c r="BX17" s="71">
        <v>47.62</v>
      </c>
      <c r="BY17" s="60">
        <f t="shared" si="35"/>
        <v>2</v>
      </c>
      <c r="BZ17" s="50">
        <v>12</v>
      </c>
      <c r="CA17" s="60">
        <f t="shared" si="35"/>
        <v>8</v>
      </c>
    </row>
    <row r="18" spans="1:79" s="35" customFormat="1" ht="33" customHeight="1">
      <c r="A18" s="52" t="s">
        <v>409</v>
      </c>
      <c r="B18" s="53">
        <v>314.33</v>
      </c>
      <c r="C18" s="54">
        <f t="shared" si="0"/>
        <v>13</v>
      </c>
      <c r="D18" s="53">
        <v>6.8</v>
      </c>
      <c r="E18" s="54">
        <f t="shared" si="1"/>
        <v>14</v>
      </c>
      <c r="F18" s="53">
        <v>0.8</v>
      </c>
      <c r="G18" s="54">
        <f t="shared" si="2"/>
        <v>14</v>
      </c>
      <c r="H18" s="53">
        <v>2.6</v>
      </c>
      <c r="I18" s="54">
        <f t="shared" si="3"/>
        <v>14</v>
      </c>
      <c r="J18" s="53">
        <v>14.80757</v>
      </c>
      <c r="K18" s="54">
        <f t="shared" si="4"/>
        <v>14</v>
      </c>
      <c r="L18" s="53">
        <v>11.1</v>
      </c>
      <c r="M18" s="54">
        <f t="shared" si="5"/>
        <v>10</v>
      </c>
      <c r="N18" s="53">
        <v>8.2</v>
      </c>
      <c r="O18" s="62">
        <f t="shared" si="36"/>
        <v>12</v>
      </c>
      <c r="P18" s="63">
        <v>30.0995</v>
      </c>
      <c r="Q18" s="54">
        <f t="shared" si="6"/>
        <v>12</v>
      </c>
      <c r="R18" s="53">
        <v>85.9</v>
      </c>
      <c r="S18" s="54">
        <f t="shared" si="7"/>
        <v>1</v>
      </c>
      <c r="T18" s="53">
        <v>92.2773</v>
      </c>
      <c r="U18" s="54">
        <f t="shared" si="8"/>
        <v>12</v>
      </c>
      <c r="V18" s="53">
        <v>19.1</v>
      </c>
      <c r="W18" s="54">
        <f t="shared" si="9"/>
        <v>6</v>
      </c>
      <c r="X18" s="68">
        <v>136.43</v>
      </c>
      <c r="Y18" s="54">
        <f t="shared" si="10"/>
        <v>13</v>
      </c>
      <c r="Z18" s="53">
        <v>11</v>
      </c>
      <c r="AA18" s="54">
        <f t="shared" si="10"/>
        <v>3</v>
      </c>
      <c r="AB18" s="72">
        <v>63.31</v>
      </c>
      <c r="AC18" s="54">
        <f t="shared" si="11"/>
        <v>13</v>
      </c>
      <c r="AD18" s="53">
        <v>21.7</v>
      </c>
      <c r="AE18" s="62">
        <f t="shared" si="12"/>
        <v>1</v>
      </c>
      <c r="AF18" s="72">
        <v>33.09</v>
      </c>
      <c r="AG18" s="54">
        <f t="shared" si="13"/>
        <v>13</v>
      </c>
      <c r="AH18" s="53">
        <v>16.6</v>
      </c>
      <c r="AI18" s="54">
        <f t="shared" si="14"/>
        <v>1</v>
      </c>
      <c r="AJ18" s="72">
        <v>149.47</v>
      </c>
      <c r="AK18" s="54">
        <f t="shared" si="15"/>
        <v>13</v>
      </c>
      <c r="AL18" s="53">
        <v>9.8</v>
      </c>
      <c r="AM18" s="54">
        <f t="shared" si="16"/>
        <v>10</v>
      </c>
      <c r="AN18" s="53">
        <v>6.69</v>
      </c>
      <c r="AO18" s="62">
        <f t="shared" si="17"/>
        <v>12</v>
      </c>
      <c r="AP18" s="53">
        <v>6.7</v>
      </c>
      <c r="AQ18" s="62">
        <f t="shared" si="18"/>
        <v>13</v>
      </c>
      <c r="AR18" s="53">
        <v>6.01</v>
      </c>
      <c r="AS18" s="62">
        <f t="shared" si="19"/>
        <v>12</v>
      </c>
      <c r="AT18" s="53">
        <v>5.1</v>
      </c>
      <c r="AU18" s="62">
        <f t="shared" si="20"/>
        <v>12</v>
      </c>
      <c r="AV18" s="63">
        <v>0.68</v>
      </c>
      <c r="AW18" s="62">
        <f t="shared" si="21"/>
        <v>12</v>
      </c>
      <c r="AX18" s="53">
        <v>22.7</v>
      </c>
      <c r="AY18" s="62">
        <f t="shared" si="22"/>
        <v>6</v>
      </c>
      <c r="AZ18" s="79">
        <v>40.78</v>
      </c>
      <c r="BA18" s="54">
        <f t="shared" si="23"/>
        <v>13</v>
      </c>
      <c r="BB18" s="53">
        <v>16</v>
      </c>
      <c r="BC18" s="54">
        <f t="shared" si="24"/>
        <v>14</v>
      </c>
      <c r="BD18" s="80">
        <v>412</v>
      </c>
      <c r="BE18" s="54">
        <f t="shared" si="25"/>
        <v>14</v>
      </c>
      <c r="BF18" s="53" t="s">
        <v>53</v>
      </c>
      <c r="BG18" s="54" t="s">
        <v>53</v>
      </c>
      <c r="BH18" s="80">
        <v>7195.066355593682</v>
      </c>
      <c r="BI18" s="54">
        <f t="shared" si="27"/>
        <v>14</v>
      </c>
      <c r="BJ18" s="53">
        <v>10.971511913544285</v>
      </c>
      <c r="BK18" s="62">
        <f t="shared" si="28"/>
        <v>1</v>
      </c>
      <c r="BL18" s="88">
        <v>11726.682855504381</v>
      </c>
      <c r="BM18" s="62">
        <f t="shared" si="29"/>
        <v>13</v>
      </c>
      <c r="BN18" s="53">
        <v>8.899999999999997</v>
      </c>
      <c r="BO18" s="62">
        <f t="shared" si="30"/>
        <v>1</v>
      </c>
      <c r="BP18" s="80">
        <v>4161.01226842267</v>
      </c>
      <c r="BQ18" s="62">
        <f t="shared" si="31"/>
        <v>13</v>
      </c>
      <c r="BR18" s="53">
        <v>11.60000000000001</v>
      </c>
      <c r="BS18" s="62">
        <f t="shared" si="32"/>
        <v>1</v>
      </c>
      <c r="BT18" s="72">
        <v>25.96</v>
      </c>
      <c r="BU18" s="62">
        <f t="shared" si="33"/>
        <v>13</v>
      </c>
      <c r="BV18" s="53">
        <v>-4.7</v>
      </c>
      <c r="BW18" s="62">
        <f t="shared" si="34"/>
        <v>14</v>
      </c>
      <c r="BX18" s="72">
        <v>13.24</v>
      </c>
      <c r="BY18" s="62">
        <f t="shared" si="35"/>
        <v>13</v>
      </c>
      <c r="BZ18" s="53">
        <v>-17.1</v>
      </c>
      <c r="CA18" s="62">
        <f t="shared" si="35"/>
        <v>14</v>
      </c>
    </row>
    <row r="19" spans="1:79" ht="19.5" customHeight="1">
      <c r="A19" s="55"/>
      <c r="B19" s="452" t="s">
        <v>410</v>
      </c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73"/>
      <c r="AC19" s="73"/>
      <c r="AD19" s="73"/>
      <c r="AE19" s="73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</row>
  </sheetData>
  <sheetProtection/>
  <mergeCells count="27">
    <mergeCell ref="B1:O1"/>
    <mergeCell ref="P1:AE1"/>
    <mergeCell ref="AF1:AU1"/>
    <mergeCell ref="AV1:BK1"/>
    <mergeCell ref="BL1:CA1"/>
    <mergeCell ref="B2:E2"/>
    <mergeCell ref="F2:I2"/>
    <mergeCell ref="J2:M2"/>
    <mergeCell ref="N2:O2"/>
    <mergeCell ref="P2:S2"/>
    <mergeCell ref="BL2:BO2"/>
    <mergeCell ref="T2:W2"/>
    <mergeCell ref="X2:AA2"/>
    <mergeCell ref="AB2:AE2"/>
    <mergeCell ref="AF2:AI2"/>
    <mergeCell ref="AJ2:AM2"/>
    <mergeCell ref="AN2:AQ2"/>
    <mergeCell ref="BP2:BS2"/>
    <mergeCell ref="BT2:BW2"/>
    <mergeCell ref="BX2:CA2"/>
    <mergeCell ref="B19:O19"/>
    <mergeCell ref="A2:A3"/>
    <mergeCell ref="AR2:AU2"/>
    <mergeCell ref="AV2:AY2"/>
    <mergeCell ref="AZ2:BC2"/>
    <mergeCell ref="BD2:BG2"/>
    <mergeCell ref="BH2:BK2"/>
  </mergeCells>
  <printOptions horizontalCentered="1"/>
  <pageMargins left="0.39" right="0.39" top="0.79" bottom="0.59" header="0.51" footer="0.51"/>
  <pageSetup horizontalDpi="600" verticalDpi="600" orientation="portrait" paperSize="9" scale="41"/>
  <colBreaks count="3" manualBreakCount="3">
    <brk id="13" max="65535" man="1"/>
    <brk id="31" max="65535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T32"/>
  <sheetViews>
    <sheetView zoomScalePageLayoutView="0" workbookViewId="0" topLeftCell="A14">
      <selection activeCell="C30" sqref="C30:D30"/>
    </sheetView>
  </sheetViews>
  <sheetFormatPr defaultColWidth="8.00390625" defaultRowHeight="14.25"/>
  <cols>
    <col min="1" max="1" width="30.75390625" style="137" customWidth="1"/>
    <col min="2" max="2" width="11.375" style="136" customWidth="1"/>
    <col min="3" max="3" width="17.00390625" style="136" customWidth="1"/>
    <col min="4" max="4" width="14.75390625" style="136" customWidth="1"/>
    <col min="5" max="32" width="9.00390625" style="137" customWidth="1"/>
    <col min="33" max="128" width="8.00390625" style="137" customWidth="1"/>
    <col min="129" max="150" width="9.00390625" style="137" customWidth="1"/>
    <col min="151" max="16384" width="8.00390625" style="137" customWidth="1"/>
  </cols>
  <sheetData>
    <row r="1" spans="1:4" ht="21.75" customHeight="1">
      <c r="A1" s="403" t="s">
        <v>36</v>
      </c>
      <c r="B1" s="403"/>
      <c r="C1" s="403"/>
      <c r="D1" s="403"/>
    </row>
    <row r="2" spans="1:4" ht="0.75" customHeight="1">
      <c r="A2" s="138"/>
      <c r="B2" s="138"/>
      <c r="C2" s="138"/>
      <c r="D2" s="138"/>
    </row>
    <row r="3" spans="1:4" s="135" customFormat="1" ht="27.75" customHeight="1">
      <c r="A3" s="139" t="s">
        <v>37</v>
      </c>
      <c r="B3" s="140" t="s">
        <v>38</v>
      </c>
      <c r="C3" s="141" t="s">
        <v>39</v>
      </c>
      <c r="D3" s="142" t="s">
        <v>40</v>
      </c>
    </row>
    <row r="4" spans="1:4" s="135" customFormat="1" ht="20.25" customHeight="1">
      <c r="A4" s="143" t="s">
        <v>41</v>
      </c>
      <c r="B4" s="144" t="s">
        <v>42</v>
      </c>
      <c r="C4" s="372">
        <v>1508.3819</v>
      </c>
      <c r="D4" s="373">
        <v>8.042</v>
      </c>
    </row>
    <row r="5" spans="1:4" s="135" customFormat="1" ht="20.25" customHeight="1">
      <c r="A5" s="143" t="s">
        <v>43</v>
      </c>
      <c r="B5" s="144" t="s">
        <v>42</v>
      </c>
      <c r="C5" s="372">
        <v>168.6543</v>
      </c>
      <c r="D5" s="373">
        <v>3.3</v>
      </c>
    </row>
    <row r="6" spans="1:4" s="135" customFormat="1" ht="20.25" customHeight="1">
      <c r="A6" s="143" t="s">
        <v>44</v>
      </c>
      <c r="B6" s="144" t="s">
        <v>42</v>
      </c>
      <c r="C6" s="372">
        <v>698.7626</v>
      </c>
      <c r="D6" s="373">
        <v>7.49</v>
      </c>
    </row>
    <row r="7" spans="1:4" s="135" customFormat="1" ht="20.25" customHeight="1">
      <c r="A7" s="143" t="s">
        <v>45</v>
      </c>
      <c r="B7" s="144" t="s">
        <v>42</v>
      </c>
      <c r="C7" s="372">
        <v>640.965</v>
      </c>
      <c r="D7" s="373">
        <v>10.13</v>
      </c>
    </row>
    <row r="8" spans="1:4" s="135" customFormat="1" ht="20.25" customHeight="1">
      <c r="A8" s="146" t="s">
        <v>46</v>
      </c>
      <c r="B8" s="144" t="s">
        <v>42</v>
      </c>
      <c r="C8" s="372">
        <f>'[1]Sheet2'!$C$6/10000</f>
        <v>184.9448</v>
      </c>
      <c r="D8" s="373">
        <f>'[1]Sheet2'!$E$6</f>
        <v>5.249236288475809</v>
      </c>
    </row>
    <row r="9" spans="1:4" s="135" customFormat="1" ht="20.25" customHeight="1">
      <c r="A9" s="146" t="s">
        <v>47</v>
      </c>
      <c r="B9" s="144" t="s">
        <v>42</v>
      </c>
      <c r="C9" s="374">
        <f>'[1]Sheet2'!$C$9/10000</f>
        <v>83.5863</v>
      </c>
      <c r="D9" s="145">
        <f>'[1]Sheet2'!$E$9</f>
        <v>-18.875976365358635</v>
      </c>
    </row>
    <row r="10" spans="1:4" s="135" customFormat="1" ht="20.25" customHeight="1">
      <c r="A10" s="146" t="s">
        <v>48</v>
      </c>
      <c r="B10" s="144" t="s">
        <v>42</v>
      </c>
      <c r="C10" s="374">
        <f>'[1]Sheet2'!$C$12/10000</f>
        <v>308.4365</v>
      </c>
      <c r="D10" s="145">
        <f>'[1]Sheet2'!$E$12</f>
        <v>21.032951284900765</v>
      </c>
    </row>
    <row r="11" spans="1:4" s="135" customFormat="1" ht="20.25" customHeight="1">
      <c r="A11" s="146" t="s">
        <v>49</v>
      </c>
      <c r="B11" s="144" t="s">
        <v>50</v>
      </c>
      <c r="C11" s="374">
        <f>'[2]Sheet1'!$B$7/10000</f>
        <v>70.181803</v>
      </c>
      <c r="D11" s="145">
        <f>'[2]Sheet1'!$D$7</f>
        <v>10.140761371005356</v>
      </c>
    </row>
    <row r="12" spans="1:4" s="135" customFormat="1" ht="20.25" customHeight="1">
      <c r="A12" s="146" t="s">
        <v>51</v>
      </c>
      <c r="B12" s="144" t="s">
        <v>50</v>
      </c>
      <c r="C12" s="374">
        <f>'[2]Sheet1'!$E$7/10000</f>
        <v>40.25865342</v>
      </c>
      <c r="D12" s="145">
        <f>'[2]Sheet1'!$G$7</f>
        <v>9.084963074313732</v>
      </c>
    </row>
    <row r="13" spans="1:4" s="135" customFormat="1" ht="20.25" customHeight="1">
      <c r="A13" s="146" t="s">
        <v>52</v>
      </c>
      <c r="B13" s="144" t="s">
        <v>42</v>
      </c>
      <c r="C13" s="374" t="s">
        <v>53</v>
      </c>
      <c r="D13" s="145">
        <f>'规模工业生产主要分类'!B4</f>
        <v>7.5</v>
      </c>
    </row>
    <row r="14" spans="1:7" s="135" customFormat="1" ht="20.25" customHeight="1">
      <c r="A14" s="147" t="s">
        <v>54</v>
      </c>
      <c r="B14" s="144" t="s">
        <v>42</v>
      </c>
      <c r="C14" s="374" t="s">
        <v>53</v>
      </c>
      <c r="D14" s="148">
        <f>'[3]T020447_1'!$E$6</f>
        <v>12.6</v>
      </c>
      <c r="G14" s="135" t="s">
        <v>55</v>
      </c>
    </row>
    <row r="15" spans="1:4" s="135" customFormat="1" ht="20.25" customHeight="1">
      <c r="A15" s="147" t="s">
        <v>56</v>
      </c>
      <c r="B15" s="144" t="s">
        <v>42</v>
      </c>
      <c r="C15" s="375">
        <f>'[3]T020447_1'!$C$20/10000</f>
        <v>248.9112</v>
      </c>
      <c r="D15" s="148">
        <f>'[3]T020447_1'!$E$20</f>
        <v>12</v>
      </c>
    </row>
    <row r="16" spans="1:4" s="135" customFormat="1" ht="20.25" customHeight="1">
      <c r="A16" s="147" t="s">
        <v>57</v>
      </c>
      <c r="B16" s="144" t="s">
        <v>42</v>
      </c>
      <c r="C16" s="375">
        <f>'[3]T020447_2'!$C$14/10000</f>
        <v>76.362</v>
      </c>
      <c r="D16" s="148">
        <f>'[3]T020447_2'!$E$14</f>
        <v>28.4</v>
      </c>
    </row>
    <row r="17" spans="1:4" s="135" customFormat="1" ht="20.25" customHeight="1">
      <c r="A17" s="147" t="s">
        <v>58</v>
      </c>
      <c r="B17" s="144" t="s">
        <v>59</v>
      </c>
      <c r="C17" s="375">
        <f>'[4]1、X40034_2018年6月'!$D$8/10000</f>
        <v>229.4244</v>
      </c>
      <c r="D17" s="148">
        <f>'[4]1、X40034_2018年6月'!$F$8</f>
        <v>-0.92</v>
      </c>
    </row>
    <row r="18" spans="1:4" s="135" customFormat="1" ht="20.25" customHeight="1">
      <c r="A18" s="147" t="s">
        <v>60</v>
      </c>
      <c r="B18" s="144" t="s">
        <v>42</v>
      </c>
      <c r="C18" s="375">
        <f>'[4]1、X40034_2018年6月'!$D$10/10000</f>
        <v>134.8605</v>
      </c>
      <c r="D18" s="148">
        <f>'[4]1、X40034_2018年6月'!$F$10</f>
        <v>23.18</v>
      </c>
    </row>
    <row r="19" spans="1:4" s="135" customFormat="1" ht="20.25" customHeight="1">
      <c r="A19" s="376" t="s">
        <v>61</v>
      </c>
      <c r="B19" s="144" t="s">
        <v>42</v>
      </c>
      <c r="C19" s="375">
        <f>'[5]Sheet1'!$B$21/10000</f>
        <v>604.4339529943229</v>
      </c>
      <c r="D19" s="148">
        <f>'[5]Sheet1'!$D$21</f>
        <v>8.99884681167065</v>
      </c>
    </row>
    <row r="20" spans="1:4" s="135" customFormat="1" ht="20.25" customHeight="1">
      <c r="A20" s="147" t="s">
        <v>62</v>
      </c>
      <c r="B20" s="144" t="s">
        <v>42</v>
      </c>
      <c r="C20" s="377">
        <f>'[6]海关3'!$G$7/10000</f>
        <v>103.06447961</v>
      </c>
      <c r="D20" s="148">
        <f>'[6]海关3'!$H$7</f>
        <v>125.3004</v>
      </c>
    </row>
    <row r="21" spans="1:4" s="135" customFormat="1" ht="20.25" customHeight="1">
      <c r="A21" s="147" t="s">
        <v>63</v>
      </c>
      <c r="B21" s="144" t="s">
        <v>42</v>
      </c>
      <c r="C21" s="377">
        <f>'[6]海关3'!$M$7/10000</f>
        <v>57.012392520000006</v>
      </c>
      <c r="D21" s="148">
        <f>'[6]海关3'!$N$7</f>
        <v>89.1913</v>
      </c>
    </row>
    <row r="22" spans="1:4" s="135" customFormat="1" ht="20.25" customHeight="1">
      <c r="A22" s="147" t="s">
        <v>64</v>
      </c>
      <c r="B22" s="144" t="s">
        <v>42</v>
      </c>
      <c r="C22" s="377">
        <f>'[6]海关3'!$S$7/10000</f>
        <v>46.05208709</v>
      </c>
      <c r="D22" s="148">
        <f>'[6]海关3'!$T$7</f>
        <v>195.0054</v>
      </c>
    </row>
    <row r="23" spans="1:4" s="135" customFormat="1" ht="20.25" customHeight="1">
      <c r="A23" s="147" t="s">
        <v>65</v>
      </c>
      <c r="B23" s="144" t="s">
        <v>42</v>
      </c>
      <c r="C23" s="377">
        <v>309.5</v>
      </c>
      <c r="D23" s="148">
        <v>16.2</v>
      </c>
    </row>
    <row r="24" spans="1:4" s="135" customFormat="1" ht="20.25" customHeight="1">
      <c r="A24" s="147" t="s">
        <v>66</v>
      </c>
      <c r="B24" s="144" t="s">
        <v>67</v>
      </c>
      <c r="C24" s="377">
        <v>3.08</v>
      </c>
      <c r="D24" s="148">
        <v>16.4</v>
      </c>
    </row>
    <row r="25" spans="1:4" s="135" customFormat="1" ht="20.25" customHeight="1">
      <c r="A25" s="147" t="s">
        <v>68</v>
      </c>
      <c r="B25" s="144" t="s">
        <v>42</v>
      </c>
      <c r="C25" s="375">
        <f>'[7]Sheet1'!$C$6/10000</f>
        <v>2644.0462447792</v>
      </c>
      <c r="D25" s="148">
        <f>'[7]Sheet1'!$F$6</f>
        <v>7.633264572099097</v>
      </c>
    </row>
    <row r="26" spans="1:4" s="135" customFormat="1" ht="20.25" customHeight="1">
      <c r="A26" s="147" t="s">
        <v>69</v>
      </c>
      <c r="B26" s="144" t="s">
        <v>42</v>
      </c>
      <c r="C26" s="375">
        <f>'[7]Sheet1'!$C$7/10000</f>
        <v>1545.2509300129</v>
      </c>
      <c r="D26" s="148">
        <f>'[7]Sheet1'!$F$7</f>
        <v>11.64297549059028</v>
      </c>
    </row>
    <row r="27" spans="1:4" s="135" customFormat="1" ht="20.25" customHeight="1">
      <c r="A27" s="147" t="s">
        <v>70</v>
      </c>
      <c r="B27" s="144" t="s">
        <v>42</v>
      </c>
      <c r="C27" s="375">
        <f>'[7]Sheet1'!$C$11/10000</f>
        <v>1486.5074347418001</v>
      </c>
      <c r="D27" s="148">
        <f>'[7]Sheet1'!$F$11</f>
        <v>25.106870090593937</v>
      </c>
    </row>
    <row r="28" spans="1:4" s="135" customFormat="1" ht="20.25" customHeight="1">
      <c r="A28" s="147" t="s">
        <v>71</v>
      </c>
      <c r="B28" s="144" t="s">
        <v>7</v>
      </c>
      <c r="C28" s="374" t="s">
        <v>53</v>
      </c>
      <c r="D28" s="145">
        <v>101.1</v>
      </c>
    </row>
    <row r="29" spans="1:4" s="135" customFormat="1" ht="20.25" customHeight="1">
      <c r="A29" s="376" t="s">
        <v>72</v>
      </c>
      <c r="B29" s="144" t="s">
        <v>73</v>
      </c>
      <c r="C29" s="378">
        <v>15501.6888931997</v>
      </c>
      <c r="D29" s="379">
        <v>7.8</v>
      </c>
    </row>
    <row r="30" spans="1:4" s="135" customFormat="1" ht="20.25" customHeight="1">
      <c r="A30" s="376" t="s">
        <v>74</v>
      </c>
      <c r="B30" s="144" t="s">
        <v>73</v>
      </c>
      <c r="C30" s="378">
        <v>8043.07557963043</v>
      </c>
      <c r="D30" s="379">
        <v>8.7</v>
      </c>
    </row>
    <row r="31" spans="1:4" ht="21" customHeight="1">
      <c r="A31" s="404"/>
      <c r="B31" s="404"/>
      <c r="C31" s="404"/>
      <c r="D31" s="404"/>
    </row>
    <row r="32" spans="1:150" s="136" customFormat="1" ht="14.25">
      <c r="A32" s="1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</row>
  </sheetData>
  <sheetProtection/>
  <mergeCells count="2">
    <mergeCell ref="A1:D1"/>
    <mergeCell ref="A31:D3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0"/>
  <sheetViews>
    <sheetView zoomScale="85" zoomScaleNormal="85" zoomScalePageLayoutView="0" workbookViewId="0" topLeftCell="A1">
      <selection activeCell="H4" sqref="H4"/>
    </sheetView>
  </sheetViews>
  <sheetFormatPr defaultColWidth="8.50390625" defaultRowHeight="14.25"/>
  <cols>
    <col min="1" max="1" width="12.50390625" style="0" customWidth="1"/>
    <col min="2" max="2" width="20.50390625" style="0" customWidth="1"/>
    <col min="3" max="3" width="19.50390625" style="0" customWidth="1"/>
    <col min="4" max="4" width="19.25390625" style="0" customWidth="1"/>
    <col min="5" max="5" width="20.00390625" style="0" customWidth="1"/>
    <col min="6" max="7" width="10.625" style="0" customWidth="1"/>
    <col min="8" max="8" width="11.00390625" style="0" customWidth="1"/>
    <col min="9" max="9" width="10.625" style="0" customWidth="1"/>
    <col min="10" max="10" width="11.00390625" style="0" customWidth="1"/>
    <col min="11" max="11" width="10.625" style="0" customWidth="1"/>
    <col min="12" max="14" width="8.50390625" style="0" customWidth="1"/>
  </cols>
  <sheetData>
    <row r="1" spans="1:11" ht="45" customHeight="1">
      <c r="A1" s="426" t="s">
        <v>411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3" ht="14.25">
      <c r="A2" s="2"/>
      <c r="B2" s="2"/>
      <c r="C2" s="2"/>
      <c r="D2" s="2"/>
      <c r="E2" s="2"/>
      <c r="F2" s="2"/>
      <c r="G2" s="2"/>
      <c r="H2" s="3"/>
      <c r="I2" s="3"/>
      <c r="J2" s="471"/>
      <c r="K2" s="471"/>
      <c r="L2" s="24"/>
      <c r="M2" s="24"/>
    </row>
    <row r="3" spans="1:13" ht="45.75" customHeight="1">
      <c r="A3" s="476"/>
      <c r="B3" s="472" t="s">
        <v>326</v>
      </c>
      <c r="C3" s="473"/>
      <c r="D3" s="5" t="s">
        <v>304</v>
      </c>
      <c r="E3" s="6" t="s">
        <v>54</v>
      </c>
      <c r="F3" s="472" t="s">
        <v>412</v>
      </c>
      <c r="G3" s="473"/>
      <c r="H3" s="474" t="s">
        <v>46</v>
      </c>
      <c r="I3" s="475"/>
      <c r="J3" s="474" t="s">
        <v>305</v>
      </c>
      <c r="K3" s="475"/>
      <c r="L3" s="24"/>
      <c r="M3" s="24"/>
    </row>
    <row r="4" spans="1:13" ht="35.25" customHeight="1">
      <c r="A4" s="477"/>
      <c r="B4" s="8" t="s">
        <v>214</v>
      </c>
      <c r="C4" s="9" t="s">
        <v>122</v>
      </c>
      <c r="D4" s="9" t="s">
        <v>122</v>
      </c>
      <c r="E4" s="9" t="s">
        <v>122</v>
      </c>
      <c r="F4" s="8" t="s">
        <v>214</v>
      </c>
      <c r="G4" s="9" t="s">
        <v>122</v>
      </c>
      <c r="H4" s="8" t="s">
        <v>214</v>
      </c>
      <c r="I4" s="9" t="s">
        <v>122</v>
      </c>
      <c r="J4" s="8" t="s">
        <v>214</v>
      </c>
      <c r="K4" s="9" t="s">
        <v>122</v>
      </c>
      <c r="L4" s="24"/>
      <c r="M4" s="24"/>
    </row>
    <row r="5" spans="1:13" ht="31.5" customHeight="1">
      <c r="A5" s="4" t="s">
        <v>413</v>
      </c>
      <c r="B5" s="4">
        <v>2159.3</v>
      </c>
      <c r="C5" s="4">
        <v>8.8</v>
      </c>
      <c r="D5" s="10">
        <v>7.7</v>
      </c>
      <c r="E5" s="10">
        <v>10.1</v>
      </c>
      <c r="F5" s="11">
        <v>1013.8</v>
      </c>
      <c r="G5" s="10">
        <v>11.5</v>
      </c>
      <c r="H5" s="11" t="s">
        <v>421</v>
      </c>
      <c r="I5" s="11"/>
      <c r="J5" s="11">
        <v>182.4</v>
      </c>
      <c r="K5" s="401">
        <v>11</v>
      </c>
      <c r="L5" s="24"/>
      <c r="M5" s="24"/>
    </row>
    <row r="6" spans="1:13" ht="31.5" customHeight="1">
      <c r="A6" s="12" t="s">
        <v>414</v>
      </c>
      <c r="B6" s="12">
        <v>1928.82</v>
      </c>
      <c r="C6" s="12">
        <v>6.4</v>
      </c>
      <c r="D6" s="10">
        <v>6.8</v>
      </c>
      <c r="E6" s="13">
        <v>8.4</v>
      </c>
      <c r="F6" s="14">
        <v>725.02</v>
      </c>
      <c r="G6" s="13">
        <v>10.9</v>
      </c>
      <c r="H6" s="15">
        <v>201.7</v>
      </c>
      <c r="I6" s="15">
        <v>8.5</v>
      </c>
      <c r="J6" s="14">
        <v>129.44</v>
      </c>
      <c r="K6" s="25">
        <v>3</v>
      </c>
      <c r="L6" s="24"/>
      <c r="M6" s="24"/>
    </row>
    <row r="7" spans="1:13" ht="31.5" customHeight="1">
      <c r="A7" s="16" t="s">
        <v>415</v>
      </c>
      <c r="B7" s="16">
        <v>1508.38</v>
      </c>
      <c r="C7" s="400">
        <v>8</v>
      </c>
      <c r="D7" s="17">
        <f>'省2'!H10</f>
        <v>7.5</v>
      </c>
      <c r="E7" s="17">
        <f>'省2'!N10</f>
        <v>12.6</v>
      </c>
      <c r="F7" s="18">
        <f>'国内贸易、旅游'!C5</f>
        <v>604.4339529943229</v>
      </c>
      <c r="G7" s="17">
        <f>'国内贸易、旅游'!D5</f>
        <v>9</v>
      </c>
      <c r="H7" s="18">
        <f>'财政金融'!C5</f>
        <v>184.9448</v>
      </c>
      <c r="I7" s="26">
        <f>'财政金融'!D5</f>
        <v>5.2</v>
      </c>
      <c r="J7" s="18">
        <f>'财政金融'!C8</f>
        <v>83.5863</v>
      </c>
      <c r="K7" s="27">
        <f>'财政金融'!D8</f>
        <v>-18.9</v>
      </c>
      <c r="L7" s="24"/>
      <c r="M7" s="24"/>
    </row>
    <row r="8" spans="1:13" s="1" customFormat="1" ht="31.5" customHeight="1">
      <c r="A8" s="12" t="s">
        <v>416</v>
      </c>
      <c r="B8" s="12">
        <v>1234.03</v>
      </c>
      <c r="C8" s="12">
        <v>9.5</v>
      </c>
      <c r="D8" s="19">
        <v>9.3</v>
      </c>
      <c r="E8" s="19">
        <v>13.9</v>
      </c>
      <c r="F8" s="11">
        <v>384.08</v>
      </c>
      <c r="G8" s="19">
        <v>11.3</v>
      </c>
      <c r="H8" s="14">
        <v>258.64</v>
      </c>
      <c r="I8" s="28">
        <v>16.9</v>
      </c>
      <c r="J8" s="14">
        <v>137.66</v>
      </c>
      <c r="K8" s="29">
        <v>3.2</v>
      </c>
      <c r="L8" s="30"/>
      <c r="M8" s="30"/>
    </row>
    <row r="9" spans="1:13" ht="31.5" customHeight="1">
      <c r="A9" s="7" t="s">
        <v>417</v>
      </c>
      <c r="B9" s="11">
        <v>1558.3687105050967</v>
      </c>
      <c r="C9" s="7">
        <v>8.4</v>
      </c>
      <c r="D9" s="20">
        <v>9</v>
      </c>
      <c r="E9" s="20">
        <v>8.3</v>
      </c>
      <c r="F9" s="11">
        <v>493.33124000000004</v>
      </c>
      <c r="G9" s="20">
        <v>11.9</v>
      </c>
      <c r="H9" s="21">
        <v>325.5</v>
      </c>
      <c r="I9" s="20">
        <v>11.5</v>
      </c>
      <c r="J9" s="21" t="s">
        <v>421</v>
      </c>
      <c r="K9" s="31" t="s">
        <v>421</v>
      </c>
      <c r="L9" s="24"/>
      <c r="M9" s="24"/>
    </row>
    <row r="10" spans="1:13" ht="17.25">
      <c r="A10" s="22"/>
      <c r="B10" s="22"/>
      <c r="C10" s="22"/>
      <c r="D10" s="22"/>
      <c r="E10" s="22"/>
      <c r="F10" s="22"/>
      <c r="G10" s="22"/>
      <c r="H10" s="23"/>
      <c r="J10" s="23"/>
      <c r="L10" s="24"/>
      <c r="M10" s="24"/>
    </row>
  </sheetData>
  <sheetProtection/>
  <mergeCells count="7">
    <mergeCell ref="A1:K1"/>
    <mergeCell ref="J2:K2"/>
    <mergeCell ref="B3:C3"/>
    <mergeCell ref="F3:G3"/>
    <mergeCell ref="H3:I3"/>
    <mergeCell ref="J3:K3"/>
    <mergeCell ref="A3:A4"/>
  </mergeCells>
  <printOptions horizontalCentered="1" verticalCentered="1"/>
  <pageMargins left="0.39" right="0.39" top="0.47" bottom="0.47" header="0.51" footer="0.51"/>
  <pageSetup horizontalDpi="600" verticalDpi="6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8" sqref="G8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214" customWidth="1"/>
  </cols>
  <sheetData>
    <row r="1" spans="1:4" ht="25.5">
      <c r="A1" s="405" t="s">
        <v>75</v>
      </c>
      <c r="B1" s="405"/>
      <c r="C1" s="368"/>
      <c r="D1" s="368"/>
    </row>
    <row r="2" spans="1:4" ht="14.25">
      <c r="A2" s="369"/>
      <c r="B2" s="369"/>
      <c r="D2"/>
    </row>
    <row r="3" spans="1:2" ht="24" customHeight="1">
      <c r="A3" s="351" t="s">
        <v>76</v>
      </c>
      <c r="B3" s="370" t="s">
        <v>77</v>
      </c>
    </row>
    <row r="4" spans="1:2" ht="24" customHeight="1">
      <c r="A4" s="371" t="s">
        <v>78</v>
      </c>
      <c r="B4" s="353">
        <f>'[8]Sheet1'!$G$22</f>
        <v>7.5</v>
      </c>
    </row>
    <row r="5" spans="1:2" ht="24" customHeight="1">
      <c r="A5" s="303" t="s">
        <v>79</v>
      </c>
      <c r="B5" s="355" t="s">
        <v>11</v>
      </c>
    </row>
    <row r="6" spans="1:2" ht="24" customHeight="1">
      <c r="A6" s="303" t="s">
        <v>80</v>
      </c>
      <c r="B6" s="355" t="s">
        <v>11</v>
      </c>
    </row>
    <row r="7" spans="1:2" ht="24" customHeight="1">
      <c r="A7" s="303" t="s">
        <v>81</v>
      </c>
      <c r="B7" s="355">
        <f>'[8]Sheet1'!$G$25</f>
        <v>13.8</v>
      </c>
    </row>
    <row r="8" spans="1:2" ht="24" customHeight="1">
      <c r="A8" s="303" t="s">
        <v>82</v>
      </c>
      <c r="B8" s="355">
        <f>'[8]Sheet1'!$G$26</f>
        <v>8.8</v>
      </c>
    </row>
    <row r="9" spans="1:2" ht="24" customHeight="1">
      <c r="A9" s="303" t="s">
        <v>83</v>
      </c>
      <c r="B9" s="355">
        <f>'[8]Sheet1'!$G$27</f>
        <v>-8.5</v>
      </c>
    </row>
    <row r="10" spans="1:2" ht="24" customHeight="1">
      <c r="A10" s="303" t="s">
        <v>84</v>
      </c>
      <c r="B10" s="355">
        <f>'[8]Sheet1'!$G$28</f>
        <v>-7.7</v>
      </c>
    </row>
    <row r="11" spans="1:2" ht="24" customHeight="1">
      <c r="A11" s="303" t="s">
        <v>85</v>
      </c>
      <c r="B11" s="355">
        <f>'[8]Sheet1'!$G$29</f>
        <v>10.5</v>
      </c>
    </row>
    <row r="12" spans="1:2" ht="24" customHeight="1">
      <c r="A12" s="303" t="s">
        <v>86</v>
      </c>
      <c r="B12" s="355">
        <f>'[8]Sheet1'!$G$30</f>
        <v>3.7</v>
      </c>
    </row>
    <row r="13" spans="1:2" ht="24" customHeight="1">
      <c r="A13" s="303" t="s">
        <v>87</v>
      </c>
      <c r="B13" s="355">
        <f>'[8]Sheet1'!$G$31</f>
        <v>12.8</v>
      </c>
    </row>
    <row r="14" spans="1:2" ht="24" customHeight="1">
      <c r="A14" s="303" t="s">
        <v>88</v>
      </c>
      <c r="B14" s="355">
        <f>'[8]Sheet1'!$G$32</f>
        <v>5.3</v>
      </c>
    </row>
    <row r="15" spans="1:2" ht="24" customHeight="1">
      <c r="A15" s="303" t="s">
        <v>89</v>
      </c>
      <c r="B15" s="355">
        <f>'[8]Sheet1'!$G$33</f>
        <v>13.9</v>
      </c>
    </row>
    <row r="16" spans="1:2" ht="24" customHeight="1">
      <c r="A16" s="303" t="s">
        <v>90</v>
      </c>
      <c r="B16" s="355">
        <f>'[8]Sheet1'!$G$34</f>
        <v>5</v>
      </c>
    </row>
    <row r="17" spans="1:2" ht="24" customHeight="1">
      <c r="A17" s="303" t="s">
        <v>91</v>
      </c>
      <c r="B17" s="355">
        <f>'[8]Sheet1'!$G$35</f>
        <v>3</v>
      </c>
    </row>
    <row r="18" spans="1:2" ht="24" customHeight="1">
      <c r="A18" s="309" t="s">
        <v>92</v>
      </c>
      <c r="B18" s="356">
        <f>'[8]Sheet1'!$G$36</f>
        <v>13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G7" sqref="G7"/>
    </sheetView>
  </sheetViews>
  <sheetFormatPr defaultColWidth="8.00390625" defaultRowHeight="14.25"/>
  <cols>
    <col min="1" max="1" width="34.50390625" style="361" customWidth="1"/>
    <col min="2" max="2" width="13.50390625" style="0" customWidth="1"/>
  </cols>
  <sheetData>
    <row r="1" spans="1:2" s="357" customFormat="1" ht="25.5">
      <c r="A1" s="406" t="s">
        <v>93</v>
      </c>
      <c r="B1" s="406"/>
    </row>
    <row r="2" spans="1:2" s="357" customFormat="1" ht="20.25">
      <c r="A2" s="362"/>
      <c r="B2" s="363"/>
    </row>
    <row r="3" spans="1:2" s="358" customFormat="1" ht="29.25" customHeight="1">
      <c r="A3" s="364" t="s">
        <v>94</v>
      </c>
      <c r="B3" s="365" t="s">
        <v>95</v>
      </c>
    </row>
    <row r="4" spans="1:2" s="359" customFormat="1" ht="29.25" customHeight="1">
      <c r="A4" s="364" t="s">
        <v>96</v>
      </c>
      <c r="B4" s="355">
        <f>'[8]Sheet1'!G40</f>
        <v>7.9</v>
      </c>
    </row>
    <row r="5" spans="1:2" s="347" customFormat="1" ht="29.25" customHeight="1">
      <c r="A5" s="12" t="s">
        <v>97</v>
      </c>
      <c r="B5" s="355">
        <f>'[8]Sheet1'!G41</f>
        <v>13.8</v>
      </c>
    </row>
    <row r="6" spans="1:2" s="347" customFormat="1" ht="29.25" customHeight="1">
      <c r="A6" s="12" t="s">
        <v>98</v>
      </c>
      <c r="B6" s="355">
        <f>'[8]Sheet1'!G42</f>
        <v>-5</v>
      </c>
    </row>
    <row r="7" spans="1:2" s="347" customFormat="1" ht="29.25" customHeight="1">
      <c r="A7" s="12" t="s">
        <v>99</v>
      </c>
      <c r="B7" s="355">
        <f>'[8]Sheet1'!G43</f>
        <v>17.1</v>
      </c>
    </row>
    <row r="8" spans="1:2" s="347" customFormat="1" ht="29.25" customHeight="1">
      <c r="A8" s="12" t="s">
        <v>100</v>
      </c>
      <c r="B8" s="355">
        <f>'[8]Sheet1'!G44</f>
        <v>6.5</v>
      </c>
    </row>
    <row r="9" spans="1:2" s="347" customFormat="1" ht="29.25" customHeight="1">
      <c r="A9" s="12" t="s">
        <v>101</v>
      </c>
      <c r="B9" s="355">
        <f>'[8]Sheet1'!G45</f>
        <v>-1</v>
      </c>
    </row>
    <row r="10" spans="1:2" s="360" customFormat="1" ht="29.25" customHeight="1">
      <c r="A10" s="366" t="s">
        <v>102</v>
      </c>
      <c r="B10" s="355">
        <f>'[8]Sheet1'!G46</f>
        <v>6.5</v>
      </c>
    </row>
    <row r="11" spans="1:2" s="360" customFormat="1" ht="29.25" customHeight="1">
      <c r="A11" s="366" t="s">
        <v>103</v>
      </c>
      <c r="B11" s="355">
        <f>'[8]Sheet1'!G47</f>
        <v>4.4</v>
      </c>
    </row>
    <row r="12" spans="1:2" s="360" customFormat="1" ht="29.25" customHeight="1">
      <c r="A12" s="366" t="s">
        <v>104</v>
      </c>
      <c r="B12" s="355">
        <f>'[8]Sheet1'!G48</f>
        <v>11.4</v>
      </c>
    </row>
    <row r="13" spans="1:2" s="360" customFormat="1" ht="29.25" customHeight="1">
      <c r="A13" s="366" t="s">
        <v>105</v>
      </c>
      <c r="B13" s="355">
        <f>'[8]Sheet1'!G49</f>
        <v>11.3</v>
      </c>
    </row>
    <row r="14" spans="1:2" s="360" customFormat="1" ht="29.25" customHeight="1">
      <c r="A14" s="367" t="s">
        <v>106</v>
      </c>
      <c r="B14" s="356">
        <f>'[8]Sheet1'!G50</f>
        <v>2.6329188040171516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4" sqref="B4"/>
    </sheetView>
  </sheetViews>
  <sheetFormatPr defaultColWidth="8.00390625" defaultRowHeight="14.25"/>
  <cols>
    <col min="1" max="1" width="40.50390625" style="186" customWidth="1"/>
    <col min="2" max="2" width="15.50390625" style="0" customWidth="1"/>
  </cols>
  <sheetData>
    <row r="1" spans="1:2" ht="25.5">
      <c r="A1" s="407" t="s">
        <v>107</v>
      </c>
      <c r="B1" s="407"/>
    </row>
    <row r="2" spans="1:2" ht="20.25">
      <c r="A2" s="349"/>
      <c r="B2" s="350"/>
    </row>
    <row r="3" spans="1:2" s="347" customFormat="1" ht="30.75" customHeight="1">
      <c r="A3" s="351" t="s">
        <v>76</v>
      </c>
      <c r="B3" s="6" t="s">
        <v>77</v>
      </c>
    </row>
    <row r="4" spans="1:3" ht="33.75" customHeight="1">
      <c r="A4" s="352" t="s">
        <v>108</v>
      </c>
      <c r="B4" s="353">
        <f>'[8]Sheet1'!G58</f>
        <v>8.9</v>
      </c>
      <c r="C4" s="24"/>
    </row>
    <row r="5" spans="1:3" ht="33.75" customHeight="1">
      <c r="A5" s="354" t="s">
        <v>109</v>
      </c>
      <c r="B5" s="355">
        <f>'[8]Sheet1'!G59</f>
        <v>6</v>
      </c>
      <c r="C5" s="24"/>
    </row>
    <row r="6" spans="1:3" ht="33.75" customHeight="1">
      <c r="A6" s="354" t="s">
        <v>110</v>
      </c>
      <c r="B6" s="355">
        <f>'[8]Sheet1'!G60</f>
        <v>10.6</v>
      </c>
      <c r="C6" s="24"/>
    </row>
    <row r="7" spans="1:3" ht="33.75" customHeight="1">
      <c r="A7" s="354" t="s">
        <v>111</v>
      </c>
      <c r="B7" s="355">
        <f>'[8]Sheet1'!G61</f>
        <v>6.8</v>
      </c>
      <c r="C7" s="24"/>
    </row>
    <row r="8" spans="1:3" ht="33.75" customHeight="1">
      <c r="A8" s="354" t="s">
        <v>112</v>
      </c>
      <c r="B8" s="355">
        <f>'[8]Sheet1'!G62</f>
        <v>7.9</v>
      </c>
      <c r="C8" s="24"/>
    </row>
    <row r="9" spans="1:3" ht="33.75" customHeight="1">
      <c r="A9" s="354" t="s">
        <v>113</v>
      </c>
      <c r="B9" s="355">
        <f>'[8]Sheet1'!G63</f>
        <v>10.3</v>
      </c>
      <c r="C9" s="24"/>
    </row>
    <row r="10" spans="1:3" ht="33.75" customHeight="1">
      <c r="A10" s="354" t="s">
        <v>114</v>
      </c>
      <c r="B10" s="355">
        <f>'[8]Sheet1'!G64</f>
        <v>1.9</v>
      </c>
      <c r="C10" s="24"/>
    </row>
    <row r="11" spans="1:3" ht="33.75" customHeight="1">
      <c r="A11" s="354" t="s">
        <v>115</v>
      </c>
      <c r="B11" s="355">
        <f>'[8]Sheet1'!G65</f>
        <v>9.7</v>
      </c>
      <c r="C11" s="24"/>
    </row>
    <row r="12" spans="1:3" ht="33.75" customHeight="1">
      <c r="A12" s="354" t="s">
        <v>116</v>
      </c>
      <c r="B12" s="355">
        <f>'[8]Sheet1'!G66</f>
        <v>7.8</v>
      </c>
      <c r="C12" s="24"/>
    </row>
    <row r="13" spans="1:3" ht="33.75" customHeight="1">
      <c r="A13" s="354" t="s">
        <v>117</v>
      </c>
      <c r="B13" s="355">
        <f>'[8]Sheet1'!G67</f>
        <v>9.9</v>
      </c>
      <c r="C13" s="24"/>
    </row>
    <row r="14" spans="1:2" ht="33.75" customHeight="1">
      <c r="A14" s="354" t="s">
        <v>118</v>
      </c>
      <c r="B14" s="356">
        <f>'[8]Sheet1'!G68</f>
        <v>8.5</v>
      </c>
    </row>
    <row r="15" spans="1:2" s="348" customFormat="1" ht="11.25">
      <c r="A15" s="408"/>
      <c r="B15" s="408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6" sqref="E16"/>
    </sheetView>
  </sheetViews>
  <sheetFormatPr defaultColWidth="7.875" defaultRowHeight="14.25"/>
  <cols>
    <col min="1" max="1" width="20.50390625" style="333" customWidth="1"/>
    <col min="2" max="2" width="10.00390625" style="333" bestFit="1" customWidth="1"/>
    <col min="3" max="3" width="11.25390625" style="333" customWidth="1"/>
    <col min="4" max="4" width="15.125" style="333" customWidth="1"/>
    <col min="5" max="5" width="9.75390625" style="333" customWidth="1"/>
    <col min="6" max="6" width="9.75390625" style="333" bestFit="1" customWidth="1"/>
    <col min="7" max="16384" width="7.875" style="333" customWidth="1"/>
  </cols>
  <sheetData>
    <row r="1" spans="1:6" ht="25.5" customHeight="1">
      <c r="A1" s="409" t="s">
        <v>119</v>
      </c>
      <c r="B1" s="409"/>
      <c r="C1" s="409"/>
      <c r="D1" s="409"/>
      <c r="E1" s="409"/>
      <c r="F1" s="409"/>
    </row>
    <row r="2" spans="1:6" ht="14.25">
      <c r="A2" s="334"/>
      <c r="B2" s="334"/>
      <c r="C2" s="334"/>
      <c r="D2" s="410"/>
      <c r="E2" s="410"/>
      <c r="F2" s="334"/>
    </row>
    <row r="3" spans="1:6" s="331" customFormat="1" ht="28.5" customHeight="1">
      <c r="A3" s="416"/>
      <c r="B3" s="411" t="s">
        <v>49</v>
      </c>
      <c r="C3" s="412"/>
      <c r="D3" s="411" t="s">
        <v>120</v>
      </c>
      <c r="E3" s="412"/>
      <c r="F3" s="335"/>
    </row>
    <row r="4" spans="1:6" s="332" customFormat="1" ht="30" customHeight="1">
      <c r="A4" s="416"/>
      <c r="B4" s="336" t="s">
        <v>121</v>
      </c>
      <c r="C4" s="336" t="s">
        <v>122</v>
      </c>
      <c r="D4" s="336" t="s">
        <v>121</v>
      </c>
      <c r="E4" s="336" t="s">
        <v>122</v>
      </c>
      <c r="F4" s="335"/>
    </row>
    <row r="5" spans="1:7" s="332" customFormat="1" ht="27.75" customHeight="1">
      <c r="A5" s="337" t="s">
        <v>123</v>
      </c>
      <c r="B5" s="338">
        <f>'[2]Sheet1'!B7</f>
        <v>701818.03</v>
      </c>
      <c r="C5" s="339">
        <f>'[2]Sheet1'!D7</f>
        <v>10.140761371005356</v>
      </c>
      <c r="D5" s="340">
        <f>'[2]Sheet1'!E7</f>
        <v>402586.5342</v>
      </c>
      <c r="E5" s="339">
        <f>'[2]Sheet1'!G7</f>
        <v>9.084963074313732</v>
      </c>
      <c r="F5" s="341">
        <f>B5/10000</f>
        <v>70.181803</v>
      </c>
      <c r="G5" s="342">
        <f>D5/10000</f>
        <v>40.25865342</v>
      </c>
    </row>
    <row r="6" spans="1:8" s="331" customFormat="1" ht="27.75" customHeight="1">
      <c r="A6" s="343" t="s">
        <v>124</v>
      </c>
      <c r="B6" s="344">
        <f>'[2]Sheet1'!B8</f>
        <v>35824.6492</v>
      </c>
      <c r="C6" s="302">
        <f>'[2]Sheet1'!D8</f>
        <v>32.359213676969425</v>
      </c>
      <c r="D6" s="345">
        <f>'[2]Sheet1'!E8</f>
        <v>35824.6492</v>
      </c>
      <c r="E6" s="302">
        <f>'[2]Sheet1'!G8</f>
        <v>32.359213676969425</v>
      </c>
      <c r="F6" s="341">
        <f aca="true" t="shared" si="0" ref="F6:F16">B6/10000</f>
        <v>3.58246492</v>
      </c>
      <c r="G6" s="342">
        <f aca="true" t="shared" si="1" ref="G6:G16">D6/10000</f>
        <v>3.58246492</v>
      </c>
      <c r="H6" s="332"/>
    </row>
    <row r="7" spans="1:8" s="331" customFormat="1" ht="27.75" customHeight="1">
      <c r="A7" s="343" t="s">
        <v>125</v>
      </c>
      <c r="B7" s="344">
        <f>'[2]Sheet1'!B9</f>
        <v>334437.0779</v>
      </c>
      <c r="C7" s="302">
        <f>'[2]Sheet1'!D9</f>
        <v>6.6950987725937186</v>
      </c>
      <c r="D7" s="345">
        <f>'[2]Sheet1'!E9</f>
        <v>225963.7797</v>
      </c>
      <c r="E7" s="302">
        <f>'[2]Sheet1'!G9</f>
        <v>5.221813315832251</v>
      </c>
      <c r="F7" s="341">
        <f t="shared" si="0"/>
        <v>33.44370779</v>
      </c>
      <c r="G7" s="342">
        <f t="shared" si="1"/>
        <v>22.596377970000002</v>
      </c>
      <c r="H7" s="332"/>
    </row>
    <row r="8" spans="1:8" s="331" customFormat="1" ht="27.75" customHeight="1">
      <c r="A8" s="343" t="s">
        <v>126</v>
      </c>
      <c r="B8" s="344">
        <f>'[2]Sheet1'!B10</f>
        <v>16485.944</v>
      </c>
      <c r="C8" s="302">
        <f>'[2]Sheet1'!D10</f>
        <v>23.921183544380536</v>
      </c>
      <c r="D8" s="345">
        <f>'[2]Sheet1'!E10</f>
        <v>9464.2742</v>
      </c>
      <c r="E8" s="302">
        <f>'[2]Sheet1'!G10</f>
        <v>27.65254856985473</v>
      </c>
      <c r="F8" s="341">
        <f t="shared" si="0"/>
        <v>1.6485944</v>
      </c>
      <c r="G8" s="342">
        <f t="shared" si="1"/>
        <v>0.94642742</v>
      </c>
      <c r="H8" s="332"/>
    </row>
    <row r="9" spans="1:8" s="331" customFormat="1" ht="27.75" customHeight="1">
      <c r="A9" s="343" t="s">
        <v>127</v>
      </c>
      <c r="B9" s="344">
        <f>'[2]Sheet1'!B11</f>
        <v>13077.586</v>
      </c>
      <c r="C9" s="302">
        <f>'[2]Sheet1'!D11</f>
        <v>7.006941073835465</v>
      </c>
      <c r="D9" s="345">
        <f>'[2]Sheet1'!E11</f>
        <v>3276.3707</v>
      </c>
      <c r="E9" s="302">
        <f>'[2]Sheet1'!G11</f>
        <v>-6.599098931521655</v>
      </c>
      <c r="F9" s="341">
        <f t="shared" si="0"/>
        <v>1.3077585999999999</v>
      </c>
      <c r="G9" s="342">
        <f t="shared" si="1"/>
        <v>0.32763707</v>
      </c>
      <c r="H9" s="332"/>
    </row>
    <row r="10" spans="1:8" s="331" customFormat="1" ht="27.75" customHeight="1">
      <c r="A10" s="343" t="s">
        <v>128</v>
      </c>
      <c r="B10" s="344">
        <f>'[2]Sheet1'!B12</f>
        <v>51069.159</v>
      </c>
      <c r="C10" s="302">
        <f>'[2]Sheet1'!D12</f>
        <v>14.603657425351587</v>
      </c>
      <c r="D10" s="345">
        <f>'[2]Sheet1'!E12</f>
        <v>28717.3289</v>
      </c>
      <c r="E10" s="302">
        <f>'[2]Sheet1'!G12</f>
        <v>18.469384094474485</v>
      </c>
      <c r="F10" s="341">
        <f t="shared" si="0"/>
        <v>5.1069159</v>
      </c>
      <c r="G10" s="342">
        <f t="shared" si="1"/>
        <v>2.87173289</v>
      </c>
      <c r="H10" s="332"/>
    </row>
    <row r="11" spans="1:8" s="331" customFormat="1" ht="27.75" customHeight="1">
      <c r="A11" s="343" t="s">
        <v>129</v>
      </c>
      <c r="B11" s="344">
        <f>'[2]Sheet1'!B13</f>
        <v>34188.372</v>
      </c>
      <c r="C11" s="302">
        <f>'[2]Sheet1'!D13</f>
        <v>12.792179141116774</v>
      </c>
      <c r="D11" s="345">
        <f>'[2]Sheet1'!E13</f>
        <v>10949.3908</v>
      </c>
      <c r="E11" s="302">
        <f>'[2]Sheet1'!G13</f>
        <v>12.47766487895984</v>
      </c>
      <c r="F11" s="341">
        <f t="shared" si="0"/>
        <v>3.4188372000000005</v>
      </c>
      <c r="G11" s="342">
        <f t="shared" si="1"/>
        <v>1.0949390799999998</v>
      </c>
      <c r="H11" s="332"/>
    </row>
    <row r="12" spans="1:8" s="331" customFormat="1" ht="27.75" customHeight="1">
      <c r="A12" s="343" t="s">
        <v>130</v>
      </c>
      <c r="B12" s="344">
        <f>'[2]Sheet1'!B14</f>
        <v>42390.988</v>
      </c>
      <c r="C12" s="302">
        <f>'[2]Sheet1'!D14</f>
        <v>-4.883942041722381</v>
      </c>
      <c r="D12" s="345">
        <f>'[2]Sheet1'!E14</f>
        <v>10889.5987</v>
      </c>
      <c r="E12" s="302">
        <f>'[2]Sheet1'!G14</f>
        <v>-33.206915555703084</v>
      </c>
      <c r="F12" s="341">
        <f t="shared" si="0"/>
        <v>4.2390988</v>
      </c>
      <c r="G12" s="342">
        <f t="shared" si="1"/>
        <v>1.08895987</v>
      </c>
      <c r="H12" s="332"/>
    </row>
    <row r="13" spans="1:8" s="331" customFormat="1" ht="27.75" customHeight="1">
      <c r="A13" s="343" t="s">
        <v>131</v>
      </c>
      <c r="B13" s="344">
        <f>'[2]Sheet1'!B15</f>
        <v>67153.7494</v>
      </c>
      <c r="C13" s="302">
        <f>'[2]Sheet1'!D15</f>
        <v>10.958508692514808</v>
      </c>
      <c r="D13" s="345">
        <f>'[2]Sheet1'!E15</f>
        <v>26441.3086</v>
      </c>
      <c r="E13" s="302">
        <f>'[2]Sheet1'!G15</f>
        <v>7.791535031138844</v>
      </c>
      <c r="F13" s="341">
        <f t="shared" si="0"/>
        <v>6.71537494</v>
      </c>
      <c r="G13" s="342">
        <f t="shared" si="1"/>
        <v>2.64413086</v>
      </c>
      <c r="H13" s="332"/>
    </row>
    <row r="14" spans="1:8" s="331" customFormat="1" ht="27.75" customHeight="1">
      <c r="A14" s="343" t="s">
        <v>132</v>
      </c>
      <c r="B14" s="344">
        <f>'[2]Sheet1'!B16</f>
        <v>50875.264</v>
      </c>
      <c r="C14" s="302">
        <f>'[2]Sheet1'!D16</f>
        <v>17.940221066003215</v>
      </c>
      <c r="D14" s="345">
        <f>'[2]Sheet1'!E16</f>
        <v>19143.1447</v>
      </c>
      <c r="E14" s="302">
        <f>'[2]Sheet1'!G16</f>
        <v>27.279677787179313</v>
      </c>
      <c r="F14" s="341">
        <f t="shared" si="0"/>
        <v>5.087526400000001</v>
      </c>
      <c r="G14" s="342">
        <f t="shared" si="1"/>
        <v>1.91431447</v>
      </c>
      <c r="H14" s="332"/>
    </row>
    <row r="15" spans="1:8" s="331" customFormat="1" ht="27.75" customHeight="1">
      <c r="A15" s="343" t="s">
        <v>133</v>
      </c>
      <c r="B15" s="344">
        <f>'[2]Sheet1'!B17</f>
        <v>49006.5325</v>
      </c>
      <c r="C15" s="302">
        <f>'[2]Sheet1'!D17</f>
        <v>18.537154545628926</v>
      </c>
      <c r="D15" s="345">
        <f>'[2]Sheet1'!E17</f>
        <v>29410.9971</v>
      </c>
      <c r="E15" s="302">
        <f>'[2]Sheet1'!G17</f>
        <v>22.239889949424953</v>
      </c>
      <c r="F15" s="341">
        <f t="shared" si="0"/>
        <v>4.90065325</v>
      </c>
      <c r="G15" s="342">
        <f t="shared" si="1"/>
        <v>2.94109971</v>
      </c>
      <c r="H15" s="332"/>
    </row>
    <row r="16" spans="1:8" s="331" customFormat="1" ht="27.75" customHeight="1">
      <c r="A16" s="346" t="s">
        <v>134</v>
      </c>
      <c r="B16" s="344">
        <f>'[2]Sheet1'!B18</f>
        <v>7308.708</v>
      </c>
      <c r="C16" s="302">
        <f>'[2]Sheet1'!D18</f>
        <v>8.79513321423791</v>
      </c>
      <c r="D16" s="345">
        <f>'[2]Sheet1'!E18</f>
        <v>2505.6916</v>
      </c>
      <c r="E16" s="302">
        <f>'[2]Sheet1'!G18</f>
        <v>3.9349962131231737</v>
      </c>
      <c r="F16" s="341">
        <f t="shared" si="0"/>
        <v>0.7308707999999999</v>
      </c>
      <c r="G16" s="342">
        <f t="shared" si="1"/>
        <v>0.25056916</v>
      </c>
      <c r="H16" s="332"/>
    </row>
    <row r="17" spans="1:6" ht="14.25">
      <c r="A17" s="413" t="s">
        <v>135</v>
      </c>
      <c r="B17" s="414"/>
      <c r="C17" s="414"/>
      <c r="D17" s="415"/>
      <c r="E17" s="415"/>
      <c r="F17" s="415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7">
      <selection activeCell="A17" sqref="A17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2.50390625" style="0" customWidth="1"/>
    <col min="4" max="4" width="12.625" style="0" customWidth="1"/>
  </cols>
  <sheetData>
    <row r="1" spans="1:4" ht="25.5">
      <c r="A1" s="417" t="s">
        <v>136</v>
      </c>
      <c r="B1" s="417"/>
      <c r="C1" s="417"/>
      <c r="D1" s="417"/>
    </row>
    <row r="2" ht="14.25">
      <c r="D2" s="1"/>
    </row>
    <row r="3" spans="1:4" ht="32.25" customHeight="1">
      <c r="A3" s="323" t="s">
        <v>76</v>
      </c>
      <c r="B3" s="190" t="s">
        <v>137</v>
      </c>
      <c r="C3" s="164" t="s">
        <v>39</v>
      </c>
      <c r="D3" s="324" t="s">
        <v>122</v>
      </c>
    </row>
    <row r="4" spans="1:4" ht="29.25" customHeight="1">
      <c r="A4" s="325" t="s">
        <v>138</v>
      </c>
      <c r="B4" s="326" t="s">
        <v>139</v>
      </c>
      <c r="C4" s="327">
        <f>'[9]6月'!E4</f>
        <v>4540.678</v>
      </c>
      <c r="D4" s="25">
        <f>'[9]6月'!M4</f>
        <v>-8.625326404384055</v>
      </c>
    </row>
    <row r="5" spans="1:4" ht="29.25" customHeight="1">
      <c r="A5" s="328" t="s">
        <v>140</v>
      </c>
      <c r="B5" s="329" t="s">
        <v>139</v>
      </c>
      <c r="C5" s="327">
        <f>'[9]6月'!E5</f>
        <v>4539.04</v>
      </c>
      <c r="D5" s="25">
        <f>'[9]6月'!M5</f>
        <v>-8.638506346337323</v>
      </c>
    </row>
    <row r="6" spans="1:4" ht="29.25" customHeight="1">
      <c r="A6" s="328" t="s">
        <v>141</v>
      </c>
      <c r="B6" s="329" t="s">
        <v>139</v>
      </c>
      <c r="C6" s="327">
        <f>'[9]6月'!E6</f>
        <v>1.638</v>
      </c>
      <c r="D6" s="25">
        <f>'[9]6月'!M6</f>
        <v>52.23048327137545</v>
      </c>
    </row>
    <row r="7" spans="1:4" ht="29.25" customHeight="1">
      <c r="A7" s="307" t="s">
        <v>142</v>
      </c>
      <c r="B7" s="326" t="s">
        <v>143</v>
      </c>
      <c r="C7" s="327">
        <f>'[9]6月'!E7</f>
        <v>237165.24000000002</v>
      </c>
      <c r="D7" s="25">
        <f>'[9]6月'!M7</f>
        <v>-9.256225821255626</v>
      </c>
    </row>
    <row r="8" spans="1:4" ht="29.25" customHeight="1">
      <c r="A8" s="328" t="s">
        <v>144</v>
      </c>
      <c r="B8" s="329" t="s">
        <v>143</v>
      </c>
      <c r="C8" s="327">
        <f>'[9]6月'!E8</f>
        <v>237135.76</v>
      </c>
      <c r="D8" s="25">
        <f>'[9]6月'!M8</f>
        <v>-9.259586851672651</v>
      </c>
    </row>
    <row r="9" spans="1:4" ht="29.25" customHeight="1">
      <c r="A9" s="328" t="s">
        <v>145</v>
      </c>
      <c r="B9" s="329" t="s">
        <v>143</v>
      </c>
      <c r="C9" s="327">
        <f>'[9]6月'!E9</f>
        <v>29.479999999999997</v>
      </c>
      <c r="D9" s="25">
        <f>'[9]6月'!M9</f>
        <v>29.255160560514895</v>
      </c>
    </row>
    <row r="10" spans="1:4" ht="29.25" customHeight="1">
      <c r="A10" s="325" t="s">
        <v>146</v>
      </c>
      <c r="B10" s="326" t="s">
        <v>147</v>
      </c>
      <c r="C10" s="327">
        <f>'[9]6月'!E10</f>
        <v>15352.782</v>
      </c>
      <c r="D10" s="25">
        <f>'[9]6月'!M10</f>
        <v>10.689826588114244</v>
      </c>
    </row>
    <row r="11" spans="1:4" ht="29.25" customHeight="1">
      <c r="A11" s="328" t="s">
        <v>148</v>
      </c>
      <c r="B11" s="329" t="s">
        <v>147</v>
      </c>
      <c r="C11" s="327">
        <f>'[9]6月'!E11</f>
        <v>11089.99</v>
      </c>
      <c r="D11" s="25">
        <f>'[9]6月'!M11</f>
        <v>14.17571545203431</v>
      </c>
    </row>
    <row r="12" spans="1:4" ht="29.25" customHeight="1">
      <c r="A12" s="328" t="s">
        <v>149</v>
      </c>
      <c r="B12" s="329" t="s">
        <v>147</v>
      </c>
      <c r="C12" s="327">
        <f>'[9]6月'!E12</f>
        <v>4262.792</v>
      </c>
      <c r="D12" s="25">
        <f>'[9]6月'!M12</f>
        <v>2.544835725525445</v>
      </c>
    </row>
    <row r="13" spans="1:4" ht="29.25" customHeight="1">
      <c r="A13" s="307" t="s">
        <v>150</v>
      </c>
      <c r="B13" s="326" t="s">
        <v>151</v>
      </c>
      <c r="C13" s="327">
        <f>'[9]6月'!E13</f>
        <v>2089689.3308</v>
      </c>
      <c r="D13" s="25">
        <f>'[9]6月'!M13</f>
        <v>12.394558257125368</v>
      </c>
    </row>
    <row r="14" spans="1:4" ht="29.25" customHeight="1">
      <c r="A14" s="328" t="s">
        <v>152</v>
      </c>
      <c r="B14" s="329" t="s">
        <v>151</v>
      </c>
      <c r="C14" s="327">
        <f>'[9]6月'!E14</f>
        <v>1762100.96</v>
      </c>
      <c r="D14" s="25">
        <f>'[9]6月'!M14</f>
        <v>14.15433567078044</v>
      </c>
    </row>
    <row r="15" spans="1:4" ht="29.25" customHeight="1">
      <c r="A15" s="328" t="s">
        <v>153</v>
      </c>
      <c r="B15" s="329" t="s">
        <v>151</v>
      </c>
      <c r="C15" s="327">
        <f>'[9]6月'!E15</f>
        <v>327588.37080000003</v>
      </c>
      <c r="D15" s="25">
        <f>'[9]6月'!M15</f>
        <v>3.788269546468854</v>
      </c>
    </row>
    <row r="16" spans="1:4" ht="29.25" customHeight="1">
      <c r="A16" s="307" t="s">
        <v>154</v>
      </c>
      <c r="B16" s="326" t="s">
        <v>147</v>
      </c>
      <c r="C16" s="327">
        <f>'[9]6月'!E16</f>
        <v>5125.2827</v>
      </c>
      <c r="D16" s="25">
        <f>'[9]6月'!M16</f>
        <v>-1.1027582337591184</v>
      </c>
    </row>
    <row r="17" spans="1:4" ht="29.25" customHeight="1">
      <c r="A17" s="309" t="s">
        <v>155</v>
      </c>
      <c r="B17" s="330" t="s">
        <v>156</v>
      </c>
      <c r="C17" s="327">
        <f>'[9]6月'!E17</f>
        <v>220010</v>
      </c>
      <c r="D17" s="25">
        <f>'[9]6月'!M17</f>
        <v>-0.05405921073553088</v>
      </c>
    </row>
    <row r="18" spans="1:4" ht="14.25">
      <c r="A18" s="418" t="s">
        <v>157</v>
      </c>
      <c r="B18" s="418"/>
      <c r="C18" s="418"/>
      <c r="D18" s="418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18" sqref="B18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4" bestFit="1" customWidth="1"/>
  </cols>
  <sheetData>
    <row r="1" spans="1:4" ht="25.5">
      <c r="A1" s="417" t="s">
        <v>54</v>
      </c>
      <c r="B1" s="417"/>
      <c r="C1" s="244"/>
      <c r="D1" s="244"/>
    </row>
    <row r="3" spans="1:2" ht="18.75">
      <c r="A3" s="217"/>
      <c r="B3" s="314"/>
    </row>
    <row r="4" spans="1:4" ht="24.75" customHeight="1">
      <c r="A4" s="315" t="s">
        <v>76</v>
      </c>
      <c r="B4" s="316" t="s">
        <v>122</v>
      </c>
      <c r="D4"/>
    </row>
    <row r="5" spans="1:2" s="197" customFormat="1" ht="23.25" customHeight="1">
      <c r="A5" s="317" t="s">
        <v>158</v>
      </c>
      <c r="B5" s="318">
        <f>'[3]T020447_1'!$E$6</f>
        <v>12.6</v>
      </c>
    </row>
    <row r="6" spans="1:2" s="197" customFormat="1" ht="23.25" customHeight="1">
      <c r="A6" s="319" t="s">
        <v>159</v>
      </c>
      <c r="B6" s="320"/>
    </row>
    <row r="7" spans="1:2" s="197" customFormat="1" ht="23.25" customHeight="1">
      <c r="A7" s="319" t="s">
        <v>160</v>
      </c>
      <c r="B7" s="320">
        <f>'[3]T020447_1'!$E$8</f>
        <v>-0.6</v>
      </c>
    </row>
    <row r="8" spans="1:2" s="197" customFormat="1" ht="23.25" customHeight="1">
      <c r="A8" s="319" t="s">
        <v>161</v>
      </c>
      <c r="B8" s="320">
        <f>'[3]T020447_1'!$E$9</f>
        <v>24.6</v>
      </c>
    </row>
    <row r="9" spans="1:2" s="197" customFormat="1" ht="23.25" customHeight="1">
      <c r="A9" s="319" t="s">
        <v>162</v>
      </c>
      <c r="B9" s="320">
        <f>'[3]T020447_1'!$E$10</f>
        <v>29.1</v>
      </c>
    </row>
    <row r="10" spans="1:2" s="197" customFormat="1" ht="23.25" customHeight="1">
      <c r="A10" s="319" t="s">
        <v>163</v>
      </c>
      <c r="B10" s="320"/>
    </row>
    <row r="11" spans="1:2" s="197" customFormat="1" ht="23.25" customHeight="1">
      <c r="A11" s="319" t="s">
        <v>164</v>
      </c>
      <c r="B11" s="320">
        <f>'[3]T020447_1'!$E$12</f>
        <v>5.7</v>
      </c>
    </row>
    <row r="12" spans="1:2" s="197" customFormat="1" ht="23.25" customHeight="1">
      <c r="A12" s="319" t="s">
        <v>165</v>
      </c>
      <c r="B12" s="320">
        <f>'[3]T020447_1'!$E$13</f>
        <v>12.8</v>
      </c>
    </row>
    <row r="13" spans="1:2" s="197" customFormat="1" ht="23.25" customHeight="1">
      <c r="A13" s="319" t="s">
        <v>166</v>
      </c>
      <c r="B13" s="320"/>
    </row>
    <row r="14" spans="1:2" s="197" customFormat="1" ht="23.25" customHeight="1">
      <c r="A14" s="319" t="s">
        <v>167</v>
      </c>
      <c r="B14" s="320">
        <f>'[3]T020447_1'!$E$15</f>
        <v>-20.3</v>
      </c>
    </row>
    <row r="15" spans="1:2" s="197" customFormat="1" ht="23.25" customHeight="1">
      <c r="A15" s="319" t="s">
        <v>168</v>
      </c>
      <c r="B15" s="320">
        <f>'[3]T020447_1'!$E$16</f>
        <v>18.6</v>
      </c>
    </row>
    <row r="16" spans="1:2" s="197" customFormat="1" ht="23.25" customHeight="1">
      <c r="A16" s="319" t="s">
        <v>169</v>
      </c>
      <c r="B16" s="320">
        <f>'[3]T020447_1'!$E$17</f>
        <v>11.4</v>
      </c>
    </row>
    <row r="17" spans="1:2" s="197" customFormat="1" ht="23.25" customHeight="1">
      <c r="A17" s="319" t="s">
        <v>170</v>
      </c>
      <c r="B17" s="320"/>
    </row>
    <row r="18" spans="1:4" s="197" customFormat="1" ht="22.5" customHeight="1">
      <c r="A18" s="319" t="s">
        <v>171</v>
      </c>
      <c r="B18" s="320">
        <f>'[3]T020447_1'!$E$19</f>
        <v>63.7</v>
      </c>
      <c r="C18"/>
      <c r="D18" s="24"/>
    </row>
    <row r="19" spans="1:5" ht="22.5" customHeight="1">
      <c r="A19" s="319" t="s">
        <v>172</v>
      </c>
      <c r="B19" s="320">
        <f>'[3]T020447_1'!$E$20</f>
        <v>12</v>
      </c>
      <c r="E19" s="197"/>
    </row>
    <row r="20" spans="1:5" ht="22.5" customHeight="1">
      <c r="A20" s="319" t="s">
        <v>173</v>
      </c>
      <c r="B20" s="320">
        <f>'[3]T020447_2'!$E$6</f>
        <v>26.3</v>
      </c>
      <c r="E20" s="197"/>
    </row>
    <row r="21" spans="1:5" ht="22.5" customHeight="1">
      <c r="A21" s="319" t="s">
        <v>174</v>
      </c>
      <c r="B21" s="320">
        <f>'[3]T020447_2'!$E$7</f>
        <v>-4.5</v>
      </c>
      <c r="E21" s="197"/>
    </row>
    <row r="22" spans="1:5" ht="22.5" customHeight="1">
      <c r="A22" s="319" t="s">
        <v>175</v>
      </c>
      <c r="B22" s="320">
        <f>'[3]T020447_2'!$E$8</f>
        <v>58.6</v>
      </c>
      <c r="E22" s="197"/>
    </row>
    <row r="23" spans="1:5" s="313" customFormat="1" ht="22.5" customHeight="1">
      <c r="A23" s="319" t="s">
        <v>176</v>
      </c>
      <c r="B23" s="320">
        <f>'[3]T020447_2'!$E$11</f>
        <v>37.1</v>
      </c>
      <c r="C23"/>
      <c r="D23" s="24"/>
      <c r="E23" s="197"/>
    </row>
    <row r="24" spans="1:5" s="313" customFormat="1" ht="22.5" customHeight="1">
      <c r="A24" s="319" t="s">
        <v>177</v>
      </c>
      <c r="B24" s="320">
        <f>'[3]T020447_2'!$E$12</f>
        <v>-6.7</v>
      </c>
      <c r="C24"/>
      <c r="D24" s="24"/>
      <c r="E24" s="197"/>
    </row>
    <row r="25" spans="1:5" s="313" customFormat="1" ht="22.5" customHeight="1">
      <c r="A25" s="319" t="s">
        <v>178</v>
      </c>
      <c r="B25" s="320">
        <f>'[3]T020447_2'!$E$13</f>
        <v>-8.7</v>
      </c>
      <c r="C25"/>
      <c r="D25" s="24"/>
      <c r="E25" s="197"/>
    </row>
    <row r="26" spans="1:5" ht="22.5" customHeight="1">
      <c r="A26" s="319" t="s">
        <v>179</v>
      </c>
      <c r="B26" s="320">
        <f>'[3]T020447_2'!$E$14</f>
        <v>28.4</v>
      </c>
      <c r="E26" s="197"/>
    </row>
    <row r="27" spans="1:5" ht="18.75">
      <c r="A27" s="319" t="s">
        <v>180</v>
      </c>
      <c r="B27" s="320"/>
      <c r="E27" s="197"/>
    </row>
    <row r="28" spans="1:5" ht="18.75">
      <c r="A28" s="319" t="s">
        <v>181</v>
      </c>
      <c r="B28" s="320">
        <f>'[3]T020447_2'!$E$16</f>
        <v>39.1</v>
      </c>
      <c r="E28" s="197"/>
    </row>
    <row r="29" spans="1:5" ht="18.75">
      <c r="A29" s="319" t="s">
        <v>182</v>
      </c>
      <c r="B29" s="320">
        <f>'[3]T020447_2'!$E$17</f>
        <v>-56.5</v>
      </c>
      <c r="E29" s="197"/>
    </row>
    <row r="30" spans="1:5" ht="18.75">
      <c r="A30" s="319" t="s">
        <v>183</v>
      </c>
      <c r="B30" s="320">
        <f>'[3]T020447_2'!$E$18</f>
        <v>7.9</v>
      </c>
      <c r="E30" s="197"/>
    </row>
    <row r="31" spans="1:5" ht="18.75">
      <c r="A31" s="321" t="s">
        <v>184</v>
      </c>
      <c r="B31" s="322">
        <f>'[3]T020447_2'!$E$19</f>
        <v>-32.4</v>
      </c>
      <c r="E31" s="197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5" sqref="D5"/>
    </sheetView>
  </sheetViews>
  <sheetFormatPr defaultColWidth="8.00390625" defaultRowHeight="14.25"/>
  <cols>
    <col min="1" max="1" width="25.50390625" style="0" customWidth="1"/>
    <col min="2" max="2" width="12.75390625" style="293" customWidth="1"/>
    <col min="3" max="3" width="14.87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5.5">
      <c r="A1" s="407" t="s">
        <v>185</v>
      </c>
      <c r="B1" s="407"/>
      <c r="C1" s="407"/>
      <c r="D1" s="407"/>
      <c r="E1" s="294"/>
      <c r="F1" s="294"/>
    </row>
    <row r="2" spans="1:6" ht="18.75">
      <c r="A2" s="217"/>
      <c r="B2" s="189"/>
      <c r="C2" s="217"/>
      <c r="D2" s="295"/>
      <c r="E2" s="296"/>
      <c r="F2" s="296"/>
    </row>
    <row r="3" spans="1:4" ht="36.75" customHeight="1">
      <c r="A3" s="219" t="s">
        <v>186</v>
      </c>
      <c r="B3" s="219" t="s">
        <v>137</v>
      </c>
      <c r="C3" s="297" t="s">
        <v>187</v>
      </c>
      <c r="D3" s="298" t="s">
        <v>122</v>
      </c>
    </row>
    <row r="4" spans="1:4" s="1" customFormat="1" ht="28.5" customHeight="1">
      <c r="A4" s="299" t="s">
        <v>188</v>
      </c>
      <c r="B4" s="300" t="s">
        <v>42</v>
      </c>
      <c r="C4" s="301">
        <f>'[4]1、X40034_2018年6月'!D5/10000</f>
        <v>76.362</v>
      </c>
      <c r="D4" s="302">
        <f>'[4]1、X40034_2018年6月'!F5</f>
        <v>28.36</v>
      </c>
    </row>
    <row r="5" spans="1:7" ht="28.5" customHeight="1">
      <c r="A5" s="303" t="s">
        <v>189</v>
      </c>
      <c r="B5" s="304" t="s">
        <v>42</v>
      </c>
      <c r="C5" s="301">
        <f>'[4]1、X40034_2018年6月'!D6/10000</f>
        <v>52.978</v>
      </c>
      <c r="D5" s="305">
        <f>'[4]1、X40034_2018年6月'!F6</f>
        <v>13.82</v>
      </c>
      <c r="F5" s="1"/>
      <c r="G5" s="1"/>
    </row>
    <row r="6" spans="1:7" ht="28.5" customHeight="1">
      <c r="A6" s="303" t="s">
        <v>190</v>
      </c>
      <c r="B6" s="306" t="s">
        <v>42</v>
      </c>
      <c r="C6" s="301">
        <f>'[4]1、X40034_2018年6月'!D7/10000</f>
        <v>10.6999</v>
      </c>
      <c r="D6" s="305">
        <f>'[4]1、X40034_2018年6月'!F7</f>
        <v>236.62</v>
      </c>
      <c r="F6" s="1"/>
      <c r="G6" s="1"/>
    </row>
    <row r="7" spans="1:4" s="1" customFormat="1" ht="28.5" customHeight="1">
      <c r="A7" s="307" t="s">
        <v>58</v>
      </c>
      <c r="B7" s="308" t="s">
        <v>59</v>
      </c>
      <c r="C7" s="301">
        <f>'[4]1、X40034_2018年6月'!D8/10000</f>
        <v>229.4244</v>
      </c>
      <c r="D7" s="305">
        <f>'[4]1、X40034_2018年6月'!F8</f>
        <v>-0.92</v>
      </c>
    </row>
    <row r="8" spans="1:7" ht="28.5" customHeight="1">
      <c r="A8" s="303" t="s">
        <v>189</v>
      </c>
      <c r="B8" s="306" t="s">
        <v>59</v>
      </c>
      <c r="C8" s="301">
        <f>'[4]1、X40034_2018年6月'!D9/10000</f>
        <v>204.2472</v>
      </c>
      <c r="D8" s="305">
        <f>'[4]1、X40034_2018年6月'!F9</f>
        <v>-6.68</v>
      </c>
      <c r="F8" s="1"/>
      <c r="G8" s="1"/>
    </row>
    <row r="9" spans="1:7" ht="28.5" customHeight="1">
      <c r="A9" s="307" t="s">
        <v>60</v>
      </c>
      <c r="B9" s="308" t="s">
        <v>42</v>
      </c>
      <c r="C9" s="301">
        <f>'[4]1、X40034_2018年6月'!D10/10000</f>
        <v>134.8605</v>
      </c>
      <c r="D9" s="305">
        <f>'[4]1、X40034_2018年6月'!F10</f>
        <v>23.18</v>
      </c>
      <c r="F9" s="1"/>
      <c r="G9" s="1"/>
    </row>
    <row r="10" spans="1:4" s="1" customFormat="1" ht="28.5" customHeight="1">
      <c r="A10" s="303" t="s">
        <v>189</v>
      </c>
      <c r="B10" s="306" t="s">
        <v>42</v>
      </c>
      <c r="C10" s="301">
        <f>'[4]1、X40034_2018年6月'!D11/10000</f>
        <v>109.5292</v>
      </c>
      <c r="D10" s="305">
        <f>'[4]1、X40034_2018年6月'!F11</f>
        <v>9.57</v>
      </c>
    </row>
    <row r="11" spans="1:8" ht="28.5" customHeight="1">
      <c r="A11" s="307" t="s">
        <v>191</v>
      </c>
      <c r="B11" s="308" t="s">
        <v>59</v>
      </c>
      <c r="C11" s="301">
        <f>'[4]1、X40034_2018年6月'!D12/10000</f>
        <v>1639.368</v>
      </c>
      <c r="D11" s="305">
        <f>'[4]1、X40034_2018年6月'!F12</f>
        <v>16.68</v>
      </c>
      <c r="F11" s="1"/>
      <c r="G11" s="1"/>
      <c r="H11" s="1"/>
    </row>
    <row r="12" spans="1:8" ht="28.5" customHeight="1">
      <c r="A12" s="303" t="s">
        <v>189</v>
      </c>
      <c r="B12" s="306" t="s">
        <v>59</v>
      </c>
      <c r="C12" s="301">
        <f>'[4]1、X40034_2018年6月'!D13/10000</f>
        <v>1272.495</v>
      </c>
      <c r="D12" s="305">
        <f>'[4]1、X40034_2018年6月'!F13</f>
        <v>17.01</v>
      </c>
      <c r="F12" s="1"/>
      <c r="G12" s="1"/>
      <c r="H12" s="1"/>
    </row>
    <row r="13" spans="1:4" s="1" customFormat="1" ht="28.5" customHeight="1">
      <c r="A13" s="307" t="s">
        <v>192</v>
      </c>
      <c r="B13" s="308" t="s">
        <v>59</v>
      </c>
      <c r="C13" s="301">
        <f>'[4]1、X40034_2018年6月'!D14/10000</f>
        <v>246.6525</v>
      </c>
      <c r="D13" s="305">
        <f>'[4]1、X40034_2018年6月'!F14</f>
        <v>16.7</v>
      </c>
    </row>
    <row r="14" spans="1:8" ht="28.5" customHeight="1">
      <c r="A14" s="303" t="s">
        <v>189</v>
      </c>
      <c r="B14" s="306" t="s">
        <v>59</v>
      </c>
      <c r="C14" s="301">
        <f>'[4]1、X40034_2018年6月'!D15/10000</f>
        <v>202.848</v>
      </c>
      <c r="D14" s="305">
        <f>'[4]1、X40034_2018年6月'!F15</f>
        <v>14.15</v>
      </c>
      <c r="F14" s="1"/>
      <c r="G14" s="1"/>
      <c r="H14" s="1"/>
    </row>
    <row r="15" spans="1:8" ht="28.5" customHeight="1">
      <c r="A15" s="307" t="s">
        <v>193</v>
      </c>
      <c r="B15" s="308" t="s">
        <v>59</v>
      </c>
      <c r="C15" s="301">
        <f>'[4]1、X40034_2018年6月'!D16/10000</f>
        <v>72.8575</v>
      </c>
      <c r="D15" s="305">
        <f>'[4]1、X40034_2018年6月'!F16</f>
        <v>-26.19</v>
      </c>
      <c r="F15" s="1"/>
      <c r="G15" s="1"/>
      <c r="H15" s="1"/>
    </row>
    <row r="16" spans="1:7" ht="28.5" customHeight="1">
      <c r="A16" s="303" t="s">
        <v>189</v>
      </c>
      <c r="B16" s="306" t="s">
        <v>59</v>
      </c>
      <c r="C16" s="301">
        <f>'[4]1、X40034_2018年6月'!D17/10000</f>
        <v>59.5049</v>
      </c>
      <c r="D16" s="305">
        <f>'[4]1、X40034_2018年6月'!F17</f>
        <v>-30.87</v>
      </c>
      <c r="F16" s="1"/>
      <c r="G16" s="1"/>
    </row>
    <row r="17" spans="1:7" ht="28.5" customHeight="1">
      <c r="A17" s="307" t="s">
        <v>194</v>
      </c>
      <c r="B17" s="308" t="s">
        <v>59</v>
      </c>
      <c r="C17" s="301">
        <f>'[4]1、X40034_2018年6月'!D22/10000</f>
        <v>127.7502</v>
      </c>
      <c r="D17" s="305">
        <f>'[4]1、X40034_2018年6月'!F22</f>
        <v>-34.14</v>
      </c>
      <c r="F17" s="1"/>
      <c r="G17" s="1"/>
    </row>
    <row r="18" spans="1:7" ht="28.5" customHeight="1">
      <c r="A18" s="309" t="s">
        <v>189</v>
      </c>
      <c r="B18" s="310" t="s">
        <v>59</v>
      </c>
      <c r="C18" s="311">
        <f>'[4]1、X40034_2018年6月'!D23/10000</f>
        <v>69.0758</v>
      </c>
      <c r="D18" s="312">
        <f>'[4]1、X40034_2018年6月'!F23</f>
        <v>-41.93</v>
      </c>
      <c r="F18" s="1"/>
      <c r="G18" s="1"/>
    </row>
    <row r="19" spans="1:4" ht="18.75">
      <c r="A19" s="217"/>
      <c r="B19" s="189"/>
      <c r="C19" s="217"/>
      <c r="D19" s="217"/>
    </row>
    <row r="20" spans="1:4" ht="18.75">
      <c r="A20" s="217"/>
      <c r="B20" s="189"/>
      <c r="C20" s="217"/>
      <c r="D20" s="217"/>
    </row>
    <row r="21" spans="1:4" ht="18.75">
      <c r="A21" s="217"/>
      <c r="B21" s="189"/>
      <c r="C21" s="217"/>
      <c r="D21" s="217"/>
    </row>
    <row r="22" spans="1:4" ht="18.75">
      <c r="A22" s="217"/>
      <c r="B22" s="189"/>
      <c r="C22" s="217"/>
      <c r="D22" s="217"/>
    </row>
    <row r="23" spans="1:4" ht="18.75">
      <c r="A23" s="217"/>
      <c r="B23" s="189"/>
      <c r="C23" s="217"/>
      <c r="D23" s="217"/>
    </row>
    <row r="24" spans="1:4" ht="18.75">
      <c r="A24" s="217"/>
      <c r="B24" s="189"/>
      <c r="C24" s="217"/>
      <c r="D24" s="217"/>
    </row>
    <row r="25" spans="1:4" ht="18.75">
      <c r="A25" s="217"/>
      <c r="B25" s="189"/>
      <c r="C25" s="217"/>
      <c r="D25" s="217"/>
    </row>
    <row r="26" spans="1:4" ht="18.75">
      <c r="A26" s="217"/>
      <c r="B26" s="189"/>
      <c r="C26" s="217"/>
      <c r="D26" s="217"/>
    </row>
    <row r="27" spans="1:4" ht="18.75">
      <c r="A27" s="217"/>
      <c r="B27" s="189"/>
      <c r="C27" s="217"/>
      <c r="D27" s="217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xiekang</cp:lastModifiedBy>
  <cp:lastPrinted>2018-07-19T08:06:54Z</cp:lastPrinted>
  <dcterms:created xsi:type="dcterms:W3CDTF">2003-01-07T10:46:14Z</dcterms:created>
  <dcterms:modified xsi:type="dcterms:W3CDTF">2018-07-27T09:33:50Z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